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170" windowWidth="20730" windowHeight="8415"/>
  </bookViews>
  <sheets>
    <sheet name="I.b) IC EA (2)" sheetId="5" r:id="rId1"/>
    <sheet name="I.a) IC ESF (2)" sheetId="4" r:id="rId2"/>
  </sheets>
  <externalReferences>
    <externalReference r:id="rId3"/>
  </externalReferences>
  <definedNames>
    <definedName name="_xlnm.Print_Area" localSheetId="1">'I.a) IC ESF (2)'!$A$1:$L$80</definedName>
    <definedName name="_xlnm.Print_Area" localSheetId="0">'I.b) IC EA (2)'!$A$1:$L$64</definedName>
    <definedName name="_xlnm.Print_Titles" localSheetId="1">'I.a) IC ESF (2)'!$1:$8</definedName>
    <definedName name="_xlnm.Print_Titles" localSheetId="0">'I.b) IC EA (2)'!$1:$8</definedName>
  </definedNames>
  <calcPr calcId="125725"/>
</workbook>
</file>

<file path=xl/calcChain.xml><?xml version="1.0" encoding="utf-8"?>
<calcChain xmlns="http://schemas.openxmlformats.org/spreadsheetml/2006/main">
  <c r="K17" i="4"/>
  <c r="K65"/>
  <c r="E42"/>
  <c r="J21" i="5"/>
  <c r="N24" i="4"/>
  <c r="R23"/>
  <c r="T22"/>
  <c r="R22"/>
  <c r="R16"/>
  <c r="N21"/>
  <c r="P22"/>
  <c r="F23" l="1"/>
  <c r="E37" i="5"/>
  <c r="J24"/>
  <c r="E22" i="4" l="1"/>
  <c r="D3" i="5" l="1"/>
  <c r="K18" l="1"/>
  <c r="J15" i="4" l="1"/>
  <c r="J17" i="5"/>
  <c r="J16" s="1"/>
  <c r="J11"/>
  <c r="E22"/>
  <c r="E32"/>
  <c r="E26"/>
  <c r="E25" s="1"/>
  <c r="J69" i="4"/>
  <c r="J59"/>
  <c r="J29"/>
  <c r="J20"/>
  <c r="E39"/>
  <c r="E27"/>
  <c r="J55" i="5"/>
  <c r="J47"/>
  <c r="J37"/>
  <c r="J32"/>
  <c r="E11"/>
  <c r="J53" i="4"/>
  <c r="J33" l="1"/>
  <c r="P20" i="5"/>
  <c r="E21"/>
  <c r="J58"/>
  <c r="M58" s="1"/>
  <c r="E31"/>
  <c r="E53" i="4"/>
  <c r="J55" l="1"/>
  <c r="E44" i="5"/>
  <c r="J60" l="1"/>
  <c r="N60" l="1"/>
  <c r="K64" i="4"/>
  <c r="J63" l="1"/>
  <c r="J73" s="1"/>
  <c r="J75" s="1"/>
  <c r="E15" l="1"/>
  <c r="E33" l="1"/>
  <c r="E55" l="1"/>
  <c r="M75" l="1"/>
  <c r="N75" s="1"/>
</calcChain>
</file>

<file path=xl/sharedStrings.xml><?xml version="1.0" encoding="utf-8"?>
<sst xmlns="http://schemas.openxmlformats.org/spreadsheetml/2006/main" count="188" uniqueCount="171">
  <si>
    <t>Estado de Situación Financiera</t>
  </si>
  <si>
    <t>(Pesos)</t>
  </si>
  <si>
    <t>Instituto Electoral del Estado de Zacatecas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</si>
  <si>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</si>
  <si>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</si>
  <si>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</si>
  <si>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</si>
  <si>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</si>
  <si>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</si>
  <si>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</si>
  <si>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</si>
  <si>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</si>
  <si>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</si>
  <si>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</si>
  <si>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</si>
  <si>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</si>
  <si>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</si>
  <si>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</si>
  <si>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</si>
  <si>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</si>
  <si>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</si>
  <si>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</si>
  <si>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</si>
  <si>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</si>
  <si>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</si>
  <si>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</si>
  <si>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</si>
  <si>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</si>
  <si>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</si>
  <si>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</si>
  <si>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</si>
  <si>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</si>
  <si>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</si>
  <si>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</si>
  <si>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</si>
  <si>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</si>
  <si>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</si>
  <si>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</si>
  <si>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</si>
  <si>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</si>
  <si>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</si>
  <si>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</si>
  <si>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</si>
  <si>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</si>
  <si>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</si>
  <si>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</si>
  <si>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</si>
  <si>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</si>
  <si>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</si>
  <si>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</si>
  <si>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</si>
  <si>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</si>
  <si>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</si>
  <si>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</si>
  <si>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</si>
  <si>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</si>
  <si>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</si>
  <si>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</si>
  <si>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</si>
  <si>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</si>
  <si>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Mtro. José Virgilio Rivera Delgadillo</t>
  </si>
  <si>
    <t>Lic. Juan Osiris Santoyo de la Rosa</t>
  </si>
  <si>
    <t>Consejero Presidente</t>
  </si>
  <si>
    <t>Secretario Ejecutivo</t>
  </si>
  <si>
    <t>Estado de Actividades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</si>
  <si>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</si>
  <si>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</si>
  <si>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</si>
  <si>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</si>
  <si>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</si>
  <si>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</si>
  <si>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</si>
  <si>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</si>
  <si>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</si>
  <si>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</si>
  <si>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</si>
  <si>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</si>
  <si>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</si>
  <si>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</si>
  <si>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</si>
  <si>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</si>
  <si>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</si>
  <si>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</si>
  <si>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</si>
  <si>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</si>
  <si>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</si>
  <si>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</si>
  <si>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</si>
  <si>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</si>
  <si>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</si>
  <si>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</si>
  <si>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</si>
  <si>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</si>
  <si>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</si>
  <si>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</si>
  <si>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</si>
  <si>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</si>
  <si>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</si>
  <si>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</si>
  <si>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</si>
  <si>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</si>
  <si>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</si>
  <si>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</si>
  <si>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</si>
  <si>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</si>
  <si>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</si>
  <si>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</si>
  <si>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</si>
  <si>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</si>
  <si>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</si>
  <si>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</si>
  <si>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</si>
  <si>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</si>
  <si>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</si>
  <si>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</si>
  <si>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</si>
  <si>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</si>
  <si>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</si>
  <si>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</si>
  <si>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Banco/Tesorería</t>
  </si>
  <si>
    <t>Inversiones Temporales</t>
  </si>
  <si>
    <t>Terrenos</t>
  </si>
  <si>
    <t>Edificios no Habitacionales</t>
  </si>
  <si>
    <t>Mobiliario y Equipo de Administración</t>
  </si>
  <si>
    <t>Mobiliario y Equipo Educacional y Recreativo</t>
  </si>
  <si>
    <t>Vehículos y Equipo Terrestre</t>
  </si>
  <si>
    <t>Maquinaria y Otros Equipos y herramientas</t>
  </si>
  <si>
    <t>Proveedores por Pagar a Corto Plazo</t>
  </si>
  <si>
    <t>Retenciones y Contribuciones por Pagar a Corto Plazo</t>
  </si>
  <si>
    <t>Otras Cuentas por Pagar a Corto Plazo</t>
  </si>
  <si>
    <t>Documento Comercial por Pagar a Corto Plazo</t>
  </si>
  <si>
    <t>Otros Documentos por Pagar a Corto Plazo</t>
  </si>
  <si>
    <t>Otros Pasivos Circulantes</t>
  </si>
  <si>
    <t>Efectivo</t>
  </si>
  <si>
    <t>Otros Efectivos y Equivalentes</t>
  </si>
  <si>
    <t>Otros Activos Circulantes</t>
  </si>
  <si>
    <t>Anticipo a Proveedores por Adquirir Bienes y Prestación de Servicios a Corto Plazo</t>
  </si>
  <si>
    <t>Anticipo a Proveedores por Adquirir Bienes Inmuebles e Muebles a Corto Plazo</t>
  </si>
  <si>
    <t>Otros Derechos a Recibir Bienes o Servicios a Corto Plazo</t>
  </si>
  <si>
    <t>Fondos con Afectación Especifíca</t>
  </si>
  <si>
    <t>Deudores por Anticipado de la Tesoreria a Corto Plazo</t>
  </si>
  <si>
    <t>Préstamos Otorgados a Corto Plazo</t>
  </si>
  <si>
    <t>Otros Derechos a Recibir Efectivo o Equivalentes a Corto Plazo</t>
  </si>
  <si>
    <t>Ingresos para gasto del Instituto Electoral</t>
  </si>
  <si>
    <t>Prerrogativas a partidos políticos</t>
  </si>
  <si>
    <t>Candidaturas Independiente</t>
  </si>
  <si>
    <t>Actividades Específicas de PP</t>
  </si>
  <si>
    <t>Intereses Ganados de Valores, Créditos, Bonos y Otros</t>
  </si>
  <si>
    <t>Transferencias Internas y Asignaciones del Sector Público</t>
  </si>
  <si>
    <t>Prerrogativas a Partidos Políticos</t>
  </si>
  <si>
    <t>Candidatos Independientes</t>
  </si>
  <si>
    <t>Mtro. Miguel Eleobardo Romero Badillo</t>
  </si>
  <si>
    <t>Cuentas por Cobrar a Corto Plazo</t>
  </si>
  <si>
    <t>Transferencias Otorgadas por Pagar a Corto Plazo</t>
  </si>
  <si>
    <t>imss-infonavit</t>
  </si>
  <si>
    <t>imss</t>
  </si>
  <si>
    <t>infor</t>
  </si>
  <si>
    <t>fonaacot</t>
  </si>
  <si>
    <t>iste</t>
  </si>
  <si>
    <t>isr</t>
  </si>
  <si>
    <t>cozcyt</t>
  </si>
  <si>
    <t>pension</t>
  </si>
  <si>
    <t>DEUDORES DIVERSOS</t>
  </si>
  <si>
    <t>PARTIDOS Y SECRETA,  FONDO</t>
  </si>
  <si>
    <t>ine</t>
  </si>
  <si>
    <t>Prerrogativas no entregadas</t>
  </si>
  <si>
    <t>Ayudas Sociales a Personas</t>
  </si>
  <si>
    <t>Transferencias a Entidades Federativas y Municipios</t>
  </si>
  <si>
    <t>Director Ejecutivo de Administración</t>
  </si>
  <si>
    <t>Director Ejecutivo  de Administración</t>
  </si>
  <si>
    <t>Del 1ro.  de Enero al 31 Octubre de 2018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</si>
</sst>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_ ;\-#,##0.0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6" fillId="0" borderId="0"/>
    <xf numFmtId="43" fontId="17" fillId="0" borderId="0" applyFont="0" applyFill="0" applyBorder="0" applyAlignment="0" applyProtection="0"/>
    <xf numFmtId="0" fontId="1" fillId="0" borderId="0"/>
  </cellStyleXfs>
  <cellXfs count="245">
    <xf numFmtId="0" fontId="0" fillId="0" borderId="0" xfId="0"/>
    <xf numFmtId="0" fontId="3" fillId="0" borderId="0" xfId="0" applyFo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4" fillId="2" borderId="0" xfId="0" applyFont="1" applyFill="1" applyBorder="1" applyAlignment="1" applyProtection="1"/>
    <xf numFmtId="0" fontId="4" fillId="2" borderId="0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centerContinuous"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8" fillId="3" borderId="3" xfId="0" applyFont="1" applyFill="1" applyBorder="1" applyAlignment="1" applyProtection="1">
      <alignment horizontal="centerContinuous"/>
    </xf>
    <xf numFmtId="0" fontId="7" fillId="3" borderId="4" xfId="0" applyFont="1" applyFill="1" applyBorder="1" applyProtection="1"/>
    <xf numFmtId="0" fontId="7" fillId="3" borderId="6" xfId="0" applyFont="1" applyFill="1" applyBorder="1" applyProtection="1"/>
    <xf numFmtId="0" fontId="4" fillId="2" borderId="5" xfId="2" applyNumberFormat="1" applyFont="1" applyFill="1" applyBorder="1" applyAlignment="1" applyProtection="1">
      <alignment vertical="center"/>
    </xf>
    <xf numFmtId="0" fontId="3" fillId="2" borderId="6" xfId="0" applyFont="1" applyFill="1" applyBorder="1" applyProtection="1"/>
    <xf numFmtId="166" fontId="9" fillId="2" borderId="0" xfId="1" applyNumberFormat="1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3" fontId="9" fillId="2" borderId="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Protection="1"/>
    <xf numFmtId="0" fontId="7" fillId="2" borderId="0" xfId="0" applyFont="1" applyFill="1" applyBorder="1" applyAlignment="1" applyProtection="1">
      <alignment vertical="center" wrapText="1"/>
    </xf>
    <xf numFmtId="3" fontId="3" fillId="2" borderId="6" xfId="0" applyNumberFormat="1" applyFont="1" applyFill="1" applyBorder="1" applyProtection="1"/>
    <xf numFmtId="0" fontId="9" fillId="2" borderId="0" xfId="0" applyFont="1" applyFill="1" applyBorder="1" applyAlignment="1" applyProtection="1">
      <alignment horizontal="left"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2" borderId="0" xfId="0" applyFont="1" applyFill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 shrinkToFit="1"/>
    </xf>
    <xf numFmtId="0" fontId="0" fillId="0" borderId="0" xfId="0" applyBorder="1"/>
    <xf numFmtId="0" fontId="15" fillId="0" borderId="0" xfId="0" applyFont="1" applyProtection="1"/>
    <xf numFmtId="0" fontId="15" fillId="2" borderId="6" xfId="0" applyFont="1" applyFill="1" applyBorder="1" applyProtection="1"/>
    <xf numFmtId="0" fontId="21" fillId="0" borderId="0" xfId="0" applyFont="1"/>
    <xf numFmtId="0" fontId="14" fillId="0" borderId="0" xfId="0" applyFont="1" applyProtection="1"/>
    <xf numFmtId="0" fontId="14" fillId="2" borderId="0" xfId="0" applyFont="1" applyFill="1" applyProtection="1"/>
    <xf numFmtId="0" fontId="16" fillId="0" borderId="0" xfId="0" applyFont="1"/>
    <xf numFmtId="0" fontId="3" fillId="2" borderId="0" xfId="0" applyFont="1" applyFill="1" applyBorder="1" applyAlignment="1" applyProtection="1">
      <alignment vertical="top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3" xfId="2" applyNumberFormat="1" applyFont="1" applyFill="1" applyBorder="1" applyAlignment="1" applyProtection="1">
      <alignment vertical="center"/>
    </xf>
    <xf numFmtId="0" fontId="4" fillId="2" borderId="3" xfId="2" applyNumberFormat="1" applyFont="1" applyFill="1" applyBorder="1" applyAlignment="1" applyProtection="1">
      <alignment horizontal="right" vertical="top"/>
    </xf>
    <xf numFmtId="0" fontId="3" fillId="2" borderId="4" xfId="0" applyFont="1" applyFill="1" applyBorder="1" applyProtection="1"/>
    <xf numFmtId="0" fontId="14" fillId="4" borderId="6" xfId="0" applyFont="1" applyFill="1" applyBorder="1" applyProtection="1"/>
    <xf numFmtId="0" fontId="3" fillId="4" borderId="6" xfId="0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0" fontId="14" fillId="4" borderId="5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/>
    </xf>
    <xf numFmtId="0" fontId="15" fillId="2" borderId="5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0" fillId="0" borderId="7" xfId="0" applyBorder="1" applyAlignment="1">
      <alignment vertical="center"/>
    </xf>
    <xf numFmtId="0" fontId="9" fillId="2" borderId="1" xfId="0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 indent="2"/>
    </xf>
    <xf numFmtId="4" fontId="23" fillId="2" borderId="0" xfId="0" applyNumberFormat="1" applyFont="1" applyFill="1" applyBorder="1" applyAlignment="1">
      <alignment horizontal="center" vertical="center" wrapText="1"/>
    </xf>
    <xf numFmtId="4" fontId="4" fillId="2" borderId="0" xfId="3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Border="1" applyAlignment="1">
      <alignment vertical="center" wrapText="1"/>
    </xf>
    <xf numFmtId="4" fontId="4" fillId="4" borderId="0" xfId="0" applyNumberFormat="1" applyFont="1" applyFill="1" applyBorder="1" applyAlignment="1" applyProtection="1">
      <alignment vertical="center" wrapText="1"/>
    </xf>
    <xf numFmtId="4" fontId="4" fillId="2" borderId="0" xfId="0" applyNumberFormat="1" applyFont="1" applyFill="1" applyBorder="1" applyAlignment="1" applyProtection="1">
      <alignment vertical="center" wrapText="1"/>
    </xf>
    <xf numFmtId="4" fontId="4" fillId="2" borderId="0" xfId="1" applyNumberFormat="1" applyFont="1" applyFill="1" applyBorder="1" applyAlignment="1" applyProtection="1">
      <alignment vertical="center" wrapText="1"/>
      <protection locked="0"/>
    </xf>
    <xf numFmtId="4" fontId="9" fillId="2" borderId="0" xfId="1" applyNumberFormat="1" applyFont="1" applyFill="1" applyBorder="1" applyAlignment="1" applyProtection="1">
      <alignment vertical="center" wrapText="1"/>
      <protection locked="0"/>
    </xf>
    <xf numFmtId="4" fontId="12" fillId="2" borderId="0" xfId="0" applyNumberFormat="1" applyFont="1" applyFill="1" applyBorder="1" applyAlignment="1">
      <alignment vertical="center" wrapText="1"/>
    </xf>
    <xf numFmtId="4" fontId="9" fillId="2" borderId="0" xfId="0" applyNumberFormat="1" applyFont="1" applyFill="1" applyBorder="1" applyAlignment="1" applyProtection="1">
      <alignment vertical="center" wrapText="1"/>
      <protection locked="0"/>
    </xf>
    <xf numFmtId="4" fontId="4" fillId="4" borderId="0" xfId="1" applyNumberFormat="1" applyFont="1" applyFill="1" applyBorder="1" applyAlignment="1" applyProtection="1">
      <alignment vertical="center" wrapText="1"/>
      <protection locked="0"/>
    </xf>
    <xf numFmtId="4" fontId="9" fillId="2" borderId="3" xfId="0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0" xfId="1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1" fillId="2" borderId="0" xfId="0" applyNumberFormat="1" applyFont="1" applyFill="1" applyBorder="1" applyAlignment="1">
      <alignment vertical="center" wrapText="1"/>
    </xf>
    <xf numFmtId="4" fontId="24" fillId="2" borderId="0" xfId="0" applyNumberFormat="1" applyFont="1" applyFill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4" fontId="4" fillId="4" borderId="0" xfId="1" applyNumberFormat="1" applyFont="1" applyFill="1" applyBorder="1" applyAlignment="1" applyProtection="1">
      <alignment vertical="center" wrapText="1"/>
    </xf>
    <xf numFmtId="4" fontId="4" fillId="2" borderId="0" xfId="1" applyNumberFormat="1" applyFont="1" applyFill="1" applyBorder="1" applyAlignment="1" applyProtection="1">
      <alignment vertical="center" wrapText="1"/>
    </xf>
    <xf numFmtId="4" fontId="4" fillId="4" borderId="3" xfId="1" applyNumberFormat="1" applyFont="1" applyFill="1" applyBorder="1" applyAlignment="1" applyProtection="1">
      <alignment vertical="center" wrapText="1"/>
    </xf>
    <xf numFmtId="4" fontId="4" fillId="2" borderId="3" xfId="1" applyNumberFormat="1" applyFont="1" applyFill="1" applyBorder="1" applyAlignment="1" applyProtection="1">
      <alignment vertical="center" wrapText="1"/>
    </xf>
    <xf numFmtId="4" fontId="10" fillId="4" borderId="0" xfId="1" applyNumberFormat="1" applyFont="1" applyFill="1" applyBorder="1" applyAlignment="1" applyProtection="1">
      <alignment vertical="center" wrapText="1"/>
    </xf>
    <xf numFmtId="4" fontId="10" fillId="2" borderId="0" xfId="1" applyNumberFormat="1" applyFont="1" applyFill="1" applyBorder="1" applyAlignment="1" applyProtection="1">
      <alignment vertical="center" wrapText="1"/>
    </xf>
    <xf numFmtId="4" fontId="10" fillId="4" borderId="1" xfId="1" applyNumberFormat="1" applyFont="1" applyFill="1" applyBorder="1" applyAlignment="1" applyProtection="1">
      <alignment vertical="center" wrapText="1"/>
    </xf>
    <xf numFmtId="4" fontId="10" fillId="2" borderId="1" xfId="1" applyNumberFormat="1" applyFont="1" applyFill="1" applyBorder="1" applyAlignment="1" applyProtection="1">
      <alignment vertical="center" wrapText="1"/>
    </xf>
    <xf numFmtId="43" fontId="20" fillId="4" borderId="0" xfId="1" applyFont="1" applyFill="1" applyBorder="1" applyAlignment="1" applyProtection="1">
      <alignment vertical="top"/>
    </xf>
    <xf numFmtId="43" fontId="14" fillId="4" borderId="0" xfId="1" applyFont="1" applyFill="1" applyBorder="1" applyAlignment="1" applyProtection="1">
      <alignment horizontal="right" vertical="top"/>
    </xf>
    <xf numFmtId="43" fontId="9" fillId="2" borderId="0" xfId="1" applyFont="1" applyFill="1" applyBorder="1" applyAlignment="1" applyProtection="1">
      <alignment vertical="top"/>
    </xf>
    <xf numFmtId="43" fontId="3" fillId="2" borderId="0" xfId="1" applyFont="1" applyFill="1" applyBorder="1" applyAlignment="1" applyProtection="1">
      <alignment horizontal="right" vertical="top"/>
    </xf>
    <xf numFmtId="43" fontId="10" fillId="2" borderId="0" xfId="1" applyFont="1" applyFill="1" applyBorder="1" applyAlignment="1" applyProtection="1">
      <alignment vertical="top" wrapText="1"/>
    </xf>
    <xf numFmtId="43" fontId="10" fillId="2" borderId="0" xfId="1" applyFont="1" applyFill="1" applyBorder="1" applyAlignment="1" applyProtection="1">
      <alignment vertical="top"/>
    </xf>
    <xf numFmtId="43" fontId="4" fillId="2" borderId="0" xfId="1" applyFont="1" applyFill="1" applyBorder="1" applyAlignment="1" applyProtection="1">
      <alignment vertical="top"/>
      <protection locked="0"/>
    </xf>
    <xf numFmtId="43" fontId="9" fillId="2" borderId="0" xfId="1" applyFont="1" applyFill="1" applyBorder="1" applyAlignment="1" applyProtection="1">
      <alignment vertical="top"/>
      <protection locked="0"/>
    </xf>
    <xf numFmtId="43" fontId="4" fillId="2" borderId="0" xfId="1" applyFont="1" applyFill="1" applyBorder="1" applyAlignment="1" applyProtection="1">
      <alignment vertical="top"/>
    </xf>
    <xf numFmtId="43" fontId="3" fillId="2" borderId="0" xfId="1" applyFont="1" applyFill="1" applyBorder="1" applyAlignment="1" applyProtection="1">
      <alignment vertical="top" wrapText="1"/>
    </xf>
    <xf numFmtId="43" fontId="9" fillId="2" borderId="0" xfId="1" applyFont="1" applyFill="1" applyBorder="1" applyAlignment="1" applyProtection="1">
      <alignment horizontal="left" vertical="top" wrapText="1"/>
    </xf>
    <xf numFmtId="43" fontId="5" fillId="2" borderId="0" xfId="1" applyFont="1" applyFill="1" applyBorder="1" applyAlignment="1" applyProtection="1">
      <alignment vertical="top"/>
    </xf>
    <xf numFmtId="43" fontId="15" fillId="2" borderId="0" xfId="1" applyFont="1" applyFill="1" applyBorder="1" applyAlignment="1" applyProtection="1">
      <alignment horizontal="right" vertical="top"/>
    </xf>
    <xf numFmtId="43" fontId="9" fillId="2" borderId="0" xfId="1" applyFont="1" applyFill="1" applyBorder="1" applyAlignment="1" applyProtection="1">
      <alignment vertical="top" wrapText="1"/>
    </xf>
    <xf numFmtId="43" fontId="4" fillId="2" borderId="0" xfId="1" applyFont="1" applyFill="1" applyBorder="1" applyAlignment="1" applyProtection="1">
      <alignment vertical="top" wrapText="1"/>
    </xf>
    <xf numFmtId="43" fontId="4" fillId="2" borderId="0" xfId="1" applyFont="1" applyFill="1" applyBorder="1" applyAlignment="1" applyProtection="1">
      <alignment horizontal="left" vertical="top" wrapText="1"/>
    </xf>
    <xf numFmtId="43" fontId="4" fillId="2" borderId="0" xfId="1" applyFont="1" applyFill="1" applyBorder="1" applyAlignment="1" applyProtection="1">
      <alignment horizontal="left" vertical="top"/>
    </xf>
    <xf numFmtId="43" fontId="7" fillId="2" borderId="0" xfId="1" applyFont="1" applyFill="1" applyBorder="1" applyAlignment="1" applyProtection="1">
      <alignment vertical="center" wrapText="1"/>
    </xf>
    <xf numFmtId="43" fontId="4" fillId="4" borderId="0" xfId="1" applyFont="1" applyFill="1" applyBorder="1" applyAlignment="1" applyProtection="1">
      <alignment vertical="top"/>
    </xf>
    <xf numFmtId="43" fontId="9" fillId="2" borderId="0" xfId="1" applyFont="1" applyFill="1" applyBorder="1" applyAlignment="1" applyProtection="1">
      <alignment horizontal="left" vertical="top"/>
    </xf>
    <xf numFmtId="43" fontId="3" fillId="2" borderId="0" xfId="1" applyFont="1" applyFill="1" applyBorder="1" applyAlignment="1" applyProtection="1">
      <alignment vertical="top"/>
    </xf>
    <xf numFmtId="43" fontId="9" fillId="2" borderId="1" xfId="1" applyFont="1" applyFill="1" applyBorder="1" applyAlignment="1" applyProtection="1">
      <alignment horizontal="left" vertical="top"/>
    </xf>
    <xf numFmtId="43" fontId="3" fillId="2" borderId="1" xfId="1" applyFont="1" applyFill="1" applyBorder="1" applyProtection="1"/>
    <xf numFmtId="43" fontId="3" fillId="2" borderId="1" xfId="1" applyFont="1" applyFill="1" applyBorder="1" applyAlignment="1" applyProtection="1">
      <alignment vertical="top"/>
    </xf>
    <xf numFmtId="43" fontId="3" fillId="2" borderId="0" xfId="0" applyNumberFormat="1" applyFont="1" applyFill="1" applyProtection="1"/>
    <xf numFmtId="39" fontId="9" fillId="2" borderId="0" xfId="1" applyNumberFormat="1" applyFont="1" applyFill="1" applyBorder="1" applyAlignment="1" applyProtection="1">
      <alignment vertical="top"/>
      <protection locked="0"/>
    </xf>
    <xf numFmtId="39" fontId="4" fillId="2" borderId="0" xfId="1" applyNumberFormat="1" applyFont="1" applyFill="1" applyBorder="1" applyAlignment="1" applyProtection="1">
      <alignment vertical="top"/>
    </xf>
    <xf numFmtId="39" fontId="4" fillId="4" borderId="0" xfId="1" applyNumberFormat="1" applyFont="1" applyFill="1" applyBorder="1" applyAlignment="1" applyProtection="1">
      <alignment vertical="top"/>
    </xf>
    <xf numFmtId="39" fontId="20" fillId="4" borderId="0" xfId="1" applyNumberFormat="1" applyFont="1" applyFill="1" applyBorder="1" applyAlignment="1" applyProtection="1">
      <alignment vertical="top"/>
    </xf>
    <xf numFmtId="39" fontId="4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 applyProtection="1">
      <alignment vertical="center" wrapText="1"/>
      <protection locked="0"/>
    </xf>
    <xf numFmtId="43" fontId="0" fillId="0" borderId="0" xfId="1" applyFont="1" applyAlignment="1">
      <alignment vertical="center" wrapText="1"/>
    </xf>
    <xf numFmtId="43" fontId="15" fillId="2" borderId="0" xfId="0" applyNumberFormat="1" applyFont="1" applyFill="1" applyProtection="1"/>
    <xf numFmtId="43" fontId="0" fillId="0" borderId="0" xfId="1" applyFont="1"/>
    <xf numFmtId="43" fontId="0" fillId="0" borderId="0" xfId="0" applyNumberFormat="1"/>
    <xf numFmtId="43" fontId="21" fillId="0" borderId="0" xfId="0" applyNumberFormat="1" applyFont="1"/>
    <xf numFmtId="0" fontId="9" fillId="2" borderId="0" xfId="0" applyFont="1" applyFill="1" applyBorder="1" applyAlignment="1">
      <alignment horizontal="left" vertical="center" wrapText="1" indent="3"/>
    </xf>
    <xf numFmtId="0" fontId="9" fillId="2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 applyProtection="1">
      <alignment horizontal="left" vertical="top" wrapText="1" indent="1"/>
    </xf>
    <xf numFmtId="43" fontId="9" fillId="2" borderId="0" xfId="1" applyFont="1" applyFill="1" applyBorder="1" applyAlignment="1" applyProtection="1">
      <alignment horizontal="left" vertical="top" wrapText="1" inden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4" fillId="2" borderId="3" xfId="3" applyFont="1" applyFill="1" applyBorder="1" applyAlignment="1">
      <alignment vertical="center" wrapText="1"/>
    </xf>
    <xf numFmtId="4" fontId="9" fillId="2" borderId="3" xfId="3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 applyProtection="1">
      <alignment vertical="center" wrapText="1"/>
    </xf>
    <xf numFmtId="4" fontId="10" fillId="2" borderId="1" xfId="0" applyNumberFormat="1" applyFont="1" applyFill="1" applyBorder="1" applyAlignment="1" applyProtection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2" borderId="7" xfId="0" applyFont="1" applyFill="1" applyBorder="1" applyAlignment="1" applyProtection="1">
      <alignment vertical="center"/>
    </xf>
    <xf numFmtId="39" fontId="4" fillId="2" borderId="1" xfId="1" applyNumberFormat="1" applyFont="1" applyFill="1" applyBorder="1" applyAlignment="1" applyProtection="1">
      <alignment vertical="top"/>
      <protection locked="0"/>
    </xf>
    <xf numFmtId="43" fontId="9" fillId="2" borderId="1" xfId="1" applyFont="1" applyFill="1" applyBorder="1" applyAlignment="1" applyProtection="1">
      <alignment vertical="top"/>
      <protection locked="0"/>
    </xf>
    <xf numFmtId="43" fontId="3" fillId="2" borderId="1" xfId="1" applyFont="1" applyFill="1" applyBorder="1" applyAlignment="1" applyProtection="1">
      <alignment horizontal="right" vertical="top"/>
    </xf>
    <xf numFmtId="43" fontId="9" fillId="2" borderId="1" xfId="1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 indent="3"/>
    </xf>
    <xf numFmtId="0" fontId="9" fillId="2" borderId="0" xfId="0" applyFont="1" applyFill="1" applyBorder="1" applyAlignment="1">
      <alignment horizontal="left" vertical="center" wrapText="1"/>
    </xf>
    <xf numFmtId="43" fontId="3" fillId="2" borderId="0" xfId="0" applyNumberFormat="1" applyFont="1" applyFill="1" applyBorder="1" applyProtection="1"/>
    <xf numFmtId="0" fontId="9" fillId="2" borderId="0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 applyProtection="1">
      <alignment horizontal="left" vertical="top" wrapText="1" indent="1"/>
    </xf>
    <xf numFmtId="39" fontId="3" fillId="2" borderId="0" xfId="0" applyNumberFormat="1" applyFont="1" applyFill="1" applyProtection="1"/>
    <xf numFmtId="167" fontId="3" fillId="2" borderId="0" xfId="0" applyNumberFormat="1" applyFont="1" applyFill="1" applyProtection="1"/>
    <xf numFmtId="167" fontId="0" fillId="0" borderId="0" xfId="0" applyNumberFormat="1"/>
    <xf numFmtId="39" fontId="0" fillId="0" borderId="0" xfId="0" applyNumberFormat="1"/>
    <xf numFmtId="43" fontId="9" fillId="2" borderId="0" xfId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vertical="center" wrapText="1"/>
    </xf>
    <xf numFmtId="8" fontId="9" fillId="2" borderId="0" xfId="1" applyNumberFormat="1" applyFont="1" applyFill="1" applyBorder="1" applyAlignment="1" applyProtection="1">
      <alignment vertical="top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9" fillId="2" borderId="0" xfId="0" applyFont="1" applyFill="1" applyBorder="1" applyAlignment="1">
      <alignment horizontal="left" vertical="center" wrapText="1" indent="1"/>
    </xf>
    <xf numFmtId="0" fontId="9" fillId="4" borderId="0" xfId="0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4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 indent="3"/>
    </xf>
    <xf numFmtId="0" fontId="22" fillId="2" borderId="0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0" xfId="1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/>
    </xf>
    <xf numFmtId="43" fontId="9" fillId="2" borderId="0" xfId="1" applyFont="1" applyFill="1" applyBorder="1" applyAlignment="1" applyProtection="1">
      <alignment horizontal="left" vertical="top" wrapText="1" indent="1"/>
    </xf>
    <xf numFmtId="43" fontId="20" fillId="2" borderId="0" xfId="1" applyFont="1" applyFill="1" applyBorder="1" applyAlignment="1" applyProtection="1">
      <alignment horizontal="left" vertical="top" wrapText="1"/>
    </xf>
    <xf numFmtId="43" fontId="20" fillId="4" borderId="0" xfId="1" applyFont="1" applyFill="1" applyBorder="1" applyAlignment="1" applyProtection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 shrinkToFit="1"/>
    </xf>
    <xf numFmtId="0" fontId="4" fillId="2" borderId="0" xfId="0" applyFont="1" applyFill="1" applyBorder="1" applyAlignment="1" applyProtection="1">
      <alignment horizontal="left" vertical="top" wrapText="1"/>
    </xf>
    <xf numFmtId="0" fontId="20" fillId="4" borderId="0" xfId="0" applyFont="1" applyFill="1" applyBorder="1" applyAlignment="1" applyProtection="1">
      <alignment horizontal="left" vertical="top" wrapText="1"/>
    </xf>
    <xf numFmtId="43" fontId="4" fillId="2" borderId="0" xfId="1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horizontal="left" vertical="top" wrapText="1"/>
    </xf>
    <xf numFmtId="43" fontId="19" fillId="2" borderId="0" xfId="1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2" applyNumberFormat="1" applyFont="1" applyFill="1" applyBorder="1" applyAlignment="1" applyProtection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/>
      <protection locked="0"/>
    </xf>
    <xf numFmtId="165" fontId="8" fillId="3" borderId="1" xfId="1" applyNumberFormat="1" applyFont="1" applyFill="1" applyBorder="1" applyAlignment="1">
      <alignment horizontal="center" vertical="center"/>
    </xf>
    <xf numFmtId="0" fontId="7" fillId="3" borderId="2" xfId="3" applyFont="1" applyFill="1" applyBorder="1" applyAlignment="1" applyProtection="1">
      <alignment horizontal="center" vertical="center"/>
    </xf>
    <xf numFmtId="0" fontId="7" fillId="3" borderId="5" xfId="3" applyFont="1" applyFill="1" applyBorder="1" applyAlignment="1" applyProtection="1">
      <alignment horizontal="center" vertical="center"/>
    </xf>
    <xf numFmtId="0" fontId="8" fillId="3" borderId="3" xfId="3" applyFont="1" applyFill="1" applyBorder="1" applyAlignment="1" applyProtection="1">
      <alignment horizontal="center" vertical="center"/>
    </xf>
    <xf numFmtId="0" fontId="8" fillId="3" borderId="0" xfId="3" applyFont="1" applyFill="1" applyBorder="1" applyAlignment="1" applyProtection="1">
      <alignment horizontal="center" vertical="center"/>
    </xf>
    <xf numFmtId="0" fontId="8" fillId="3" borderId="3" xfId="3" applyFont="1" applyFill="1" applyBorder="1" applyAlignment="1" applyProtection="1">
      <alignment horizontal="right" vertical="top"/>
    </xf>
    <xf numFmtId="0" fontId="8" fillId="3" borderId="0" xfId="3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horizontal="left" vertical="center" wrapText="1"/>
    </xf>
  </cellXfs>
  <cellStyles count="6">
    <cellStyle name="=C:\WINNT\SYSTEM32\COMMAND.COM" xfId="2"/>
    <cellStyle name="Millares" xfId="1" builtinId="3"/>
    <cellStyle name="Millares 2" xfId="4"/>
    <cellStyle name="Normal" xfId="0" builtinId="0"/>
    <cellStyle name="Normal 2" xfId="3"/>
    <cellStyle name="Normal 9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</xdr:colOff>
      <xdr:row>1</xdr:row>
      <xdr:rowOff>0</xdr:rowOff>
    </xdr:from>
    <xdr:to>
      <xdr:col>2</xdr:col>
      <xdr:colOff>1577740</xdr:colOff>
      <xdr:row>6</xdr:row>
      <xdr:rowOff>8312</xdr:rowOff>
    </xdr:to>
    <xdr:pic>
      <xdr:nvPicPr>
        <xdr:cNvPr id="2" name="Picture 2" descr="C:\Users\Consejo\Desktop\SPARK\logo ieez_ople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59" y="45720"/>
          <a:ext cx="1745381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60960</xdr:rowOff>
    </xdr:from>
    <xdr:to>
      <xdr:col>3</xdr:col>
      <xdr:colOff>472306</xdr:colOff>
      <xdr:row>5</xdr:row>
      <xdr:rowOff>30480</xdr:rowOff>
    </xdr:to>
    <xdr:pic>
      <xdr:nvPicPr>
        <xdr:cNvPr id="2" name="Picture 2" descr="C:\Users\Consejo\Desktop\SPARK\logo ieez_ople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60960"/>
          <a:ext cx="1699126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sejo/Desktop/Balanza%20SIIF%20Oct%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2261">
          <cell r="K22261">
            <v>26356.2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2:P64"/>
  <sheetViews>
    <sheetView tabSelected="1" view="pageBreakPreview" zoomScaleNormal="100" zoomScaleSheetLayoutView="100" workbookViewId="0"/>
  </sheetViews>
  <sheetFormatPr baseColWidth="10" defaultRowHeight="15"/>
  <cols>
    <col min="1" max="1" width="2.42578125" style="76" customWidth="1"/>
    <col min="2" max="2" width="2.5703125" style="76" customWidth="1"/>
    <col min="3" max="3" width="44.5703125" style="76" customWidth="1"/>
    <col min="4" max="4" width="11.5703125" style="76"/>
    <col min="5" max="5" width="14.7109375" style="118" customWidth="1"/>
    <col min="6" max="6" width="13" style="118" customWidth="1"/>
    <col min="7" max="7" width="6.7109375" style="76" customWidth="1"/>
    <col min="8" max="8" width="25.28515625" style="76" customWidth="1"/>
    <col min="9" max="9" width="15.28515625" style="76" customWidth="1"/>
    <col min="10" max="10" width="15" style="118" customWidth="1"/>
    <col min="11" max="11" width="13.7109375" style="118" customWidth="1"/>
    <col min="12" max="12" width="4.7109375" style="76" customWidth="1"/>
    <col min="13" max="13" width="13.7109375" style="76" customWidth="1"/>
    <col min="14" max="14" width="14.28515625" style="76" bestFit="1" customWidth="1"/>
    <col min="15" max="15" width="14.140625" style="76" bestFit="1" customWidth="1"/>
    <col min="16" max="16" width="19.140625" style="76" customWidth="1"/>
    <col min="17" max="256" width="11.5703125" style="76"/>
    <col min="257" max="257" width="2.42578125" style="76" customWidth="1"/>
    <col min="258" max="258" width="2.5703125" style="76" customWidth="1"/>
    <col min="259" max="259" width="44.5703125" style="76" customWidth="1"/>
    <col min="260" max="263" width="11.5703125" style="76"/>
    <col min="264" max="264" width="25.28515625" style="76" customWidth="1"/>
    <col min="265" max="512" width="11.5703125" style="76"/>
    <col min="513" max="513" width="2.42578125" style="76" customWidth="1"/>
    <col min="514" max="514" width="2.5703125" style="76" customWidth="1"/>
    <col min="515" max="515" width="44.5703125" style="76" customWidth="1"/>
    <col min="516" max="519" width="11.5703125" style="76"/>
    <col min="520" max="520" width="25.28515625" style="76" customWidth="1"/>
    <col min="521" max="768" width="11.5703125" style="76"/>
    <col min="769" max="769" width="2.42578125" style="76" customWidth="1"/>
    <col min="770" max="770" width="2.5703125" style="76" customWidth="1"/>
    <col min="771" max="771" width="44.5703125" style="76" customWidth="1"/>
    <col min="772" max="775" width="11.5703125" style="76"/>
    <col min="776" max="776" width="25.28515625" style="76" customWidth="1"/>
    <col min="777" max="1024" width="11.5703125" style="76"/>
    <col min="1025" max="1025" width="2.42578125" style="76" customWidth="1"/>
    <col min="1026" max="1026" width="2.5703125" style="76" customWidth="1"/>
    <col min="1027" max="1027" width="44.5703125" style="76" customWidth="1"/>
    <col min="1028" max="1031" width="11.5703125" style="76"/>
    <col min="1032" max="1032" width="25.28515625" style="76" customWidth="1"/>
    <col min="1033" max="1280" width="11.5703125" style="76"/>
    <col min="1281" max="1281" width="2.42578125" style="76" customWidth="1"/>
    <col min="1282" max="1282" width="2.5703125" style="76" customWidth="1"/>
    <col min="1283" max="1283" width="44.5703125" style="76" customWidth="1"/>
    <col min="1284" max="1287" width="11.5703125" style="76"/>
    <col min="1288" max="1288" width="25.28515625" style="76" customWidth="1"/>
    <col min="1289" max="1536" width="11.5703125" style="76"/>
    <col min="1537" max="1537" width="2.42578125" style="76" customWidth="1"/>
    <col min="1538" max="1538" width="2.5703125" style="76" customWidth="1"/>
    <col min="1539" max="1539" width="44.5703125" style="76" customWidth="1"/>
    <col min="1540" max="1543" width="11.5703125" style="76"/>
    <col min="1544" max="1544" width="25.28515625" style="76" customWidth="1"/>
    <col min="1545" max="1792" width="11.5703125" style="76"/>
    <col min="1793" max="1793" width="2.42578125" style="76" customWidth="1"/>
    <col min="1794" max="1794" width="2.5703125" style="76" customWidth="1"/>
    <col min="1795" max="1795" width="44.5703125" style="76" customWidth="1"/>
    <col min="1796" max="1799" width="11.5703125" style="76"/>
    <col min="1800" max="1800" width="25.28515625" style="76" customWidth="1"/>
    <col min="1801" max="2048" width="11.5703125" style="76"/>
    <col min="2049" max="2049" width="2.42578125" style="76" customWidth="1"/>
    <col min="2050" max="2050" width="2.5703125" style="76" customWidth="1"/>
    <col min="2051" max="2051" width="44.5703125" style="76" customWidth="1"/>
    <col min="2052" max="2055" width="11.5703125" style="76"/>
    <col min="2056" max="2056" width="25.28515625" style="76" customWidth="1"/>
    <col min="2057" max="2304" width="11.5703125" style="76"/>
    <col min="2305" max="2305" width="2.42578125" style="76" customWidth="1"/>
    <col min="2306" max="2306" width="2.5703125" style="76" customWidth="1"/>
    <col min="2307" max="2307" width="44.5703125" style="76" customWidth="1"/>
    <col min="2308" max="2311" width="11.5703125" style="76"/>
    <col min="2312" max="2312" width="25.28515625" style="76" customWidth="1"/>
    <col min="2313" max="2560" width="11.5703125" style="76"/>
    <col min="2561" max="2561" width="2.42578125" style="76" customWidth="1"/>
    <col min="2562" max="2562" width="2.5703125" style="76" customWidth="1"/>
    <col min="2563" max="2563" width="44.5703125" style="76" customWidth="1"/>
    <col min="2564" max="2567" width="11.5703125" style="76"/>
    <col min="2568" max="2568" width="25.28515625" style="76" customWidth="1"/>
    <col min="2569" max="2816" width="11.5703125" style="76"/>
    <col min="2817" max="2817" width="2.42578125" style="76" customWidth="1"/>
    <col min="2818" max="2818" width="2.5703125" style="76" customWidth="1"/>
    <col min="2819" max="2819" width="44.5703125" style="76" customWidth="1"/>
    <col min="2820" max="2823" width="11.5703125" style="76"/>
    <col min="2824" max="2824" width="25.28515625" style="76" customWidth="1"/>
    <col min="2825" max="3072" width="11.5703125" style="76"/>
    <col min="3073" max="3073" width="2.42578125" style="76" customWidth="1"/>
    <col min="3074" max="3074" width="2.5703125" style="76" customWidth="1"/>
    <col min="3075" max="3075" width="44.5703125" style="76" customWidth="1"/>
    <col min="3076" max="3079" width="11.5703125" style="76"/>
    <col min="3080" max="3080" width="25.28515625" style="76" customWidth="1"/>
    <col min="3081" max="3328" width="11.5703125" style="76"/>
    <col min="3329" max="3329" width="2.42578125" style="76" customWidth="1"/>
    <col min="3330" max="3330" width="2.5703125" style="76" customWidth="1"/>
    <col min="3331" max="3331" width="44.5703125" style="76" customWidth="1"/>
    <col min="3332" max="3335" width="11.5703125" style="76"/>
    <col min="3336" max="3336" width="25.28515625" style="76" customWidth="1"/>
    <col min="3337" max="3584" width="11.5703125" style="76"/>
    <col min="3585" max="3585" width="2.42578125" style="76" customWidth="1"/>
    <col min="3586" max="3586" width="2.5703125" style="76" customWidth="1"/>
    <col min="3587" max="3587" width="44.5703125" style="76" customWidth="1"/>
    <col min="3588" max="3591" width="11.5703125" style="76"/>
    <col min="3592" max="3592" width="25.28515625" style="76" customWidth="1"/>
    <col min="3593" max="3840" width="11.5703125" style="76"/>
    <col min="3841" max="3841" width="2.42578125" style="76" customWidth="1"/>
    <col min="3842" max="3842" width="2.5703125" style="76" customWidth="1"/>
    <col min="3843" max="3843" width="44.5703125" style="76" customWidth="1"/>
    <col min="3844" max="3847" width="11.5703125" style="76"/>
    <col min="3848" max="3848" width="25.28515625" style="76" customWidth="1"/>
    <col min="3849" max="4096" width="11.5703125" style="76"/>
    <col min="4097" max="4097" width="2.42578125" style="76" customWidth="1"/>
    <col min="4098" max="4098" width="2.5703125" style="76" customWidth="1"/>
    <col min="4099" max="4099" width="44.5703125" style="76" customWidth="1"/>
    <col min="4100" max="4103" width="11.5703125" style="76"/>
    <col min="4104" max="4104" width="25.28515625" style="76" customWidth="1"/>
    <col min="4105" max="4352" width="11.5703125" style="76"/>
    <col min="4353" max="4353" width="2.42578125" style="76" customWidth="1"/>
    <col min="4354" max="4354" width="2.5703125" style="76" customWidth="1"/>
    <col min="4355" max="4355" width="44.5703125" style="76" customWidth="1"/>
    <col min="4356" max="4359" width="11.5703125" style="76"/>
    <col min="4360" max="4360" width="25.28515625" style="76" customWidth="1"/>
    <col min="4361" max="4608" width="11.5703125" style="76"/>
    <col min="4609" max="4609" width="2.42578125" style="76" customWidth="1"/>
    <col min="4610" max="4610" width="2.5703125" style="76" customWidth="1"/>
    <col min="4611" max="4611" width="44.5703125" style="76" customWidth="1"/>
    <col min="4612" max="4615" width="11.5703125" style="76"/>
    <col min="4616" max="4616" width="25.28515625" style="76" customWidth="1"/>
    <col min="4617" max="4864" width="11.5703125" style="76"/>
    <col min="4865" max="4865" width="2.42578125" style="76" customWidth="1"/>
    <col min="4866" max="4866" width="2.5703125" style="76" customWidth="1"/>
    <col min="4867" max="4867" width="44.5703125" style="76" customWidth="1"/>
    <col min="4868" max="4871" width="11.5703125" style="76"/>
    <col min="4872" max="4872" width="25.28515625" style="76" customWidth="1"/>
    <col min="4873" max="5120" width="11.5703125" style="76"/>
    <col min="5121" max="5121" width="2.42578125" style="76" customWidth="1"/>
    <col min="5122" max="5122" width="2.5703125" style="76" customWidth="1"/>
    <col min="5123" max="5123" width="44.5703125" style="76" customWidth="1"/>
    <col min="5124" max="5127" width="11.5703125" style="76"/>
    <col min="5128" max="5128" width="25.28515625" style="76" customWidth="1"/>
    <col min="5129" max="5376" width="11.5703125" style="76"/>
    <col min="5377" max="5377" width="2.42578125" style="76" customWidth="1"/>
    <col min="5378" max="5378" width="2.5703125" style="76" customWidth="1"/>
    <col min="5379" max="5379" width="44.5703125" style="76" customWidth="1"/>
    <col min="5380" max="5383" width="11.5703125" style="76"/>
    <col min="5384" max="5384" width="25.28515625" style="76" customWidth="1"/>
    <col min="5385" max="5632" width="11.5703125" style="76"/>
    <col min="5633" max="5633" width="2.42578125" style="76" customWidth="1"/>
    <col min="5634" max="5634" width="2.5703125" style="76" customWidth="1"/>
    <col min="5635" max="5635" width="44.5703125" style="76" customWidth="1"/>
    <col min="5636" max="5639" width="11.5703125" style="76"/>
    <col min="5640" max="5640" width="25.28515625" style="76" customWidth="1"/>
    <col min="5641" max="5888" width="11.5703125" style="76"/>
    <col min="5889" max="5889" width="2.42578125" style="76" customWidth="1"/>
    <col min="5890" max="5890" width="2.5703125" style="76" customWidth="1"/>
    <col min="5891" max="5891" width="44.5703125" style="76" customWidth="1"/>
    <col min="5892" max="5895" width="11.5703125" style="76"/>
    <col min="5896" max="5896" width="25.28515625" style="76" customWidth="1"/>
    <col min="5897" max="6144" width="11.5703125" style="76"/>
    <col min="6145" max="6145" width="2.42578125" style="76" customWidth="1"/>
    <col min="6146" max="6146" width="2.5703125" style="76" customWidth="1"/>
    <col min="6147" max="6147" width="44.5703125" style="76" customWidth="1"/>
    <col min="6148" max="6151" width="11.5703125" style="76"/>
    <col min="6152" max="6152" width="25.28515625" style="76" customWidth="1"/>
    <col min="6153" max="6400" width="11.5703125" style="76"/>
    <col min="6401" max="6401" width="2.42578125" style="76" customWidth="1"/>
    <col min="6402" max="6402" width="2.5703125" style="76" customWidth="1"/>
    <col min="6403" max="6403" width="44.5703125" style="76" customWidth="1"/>
    <col min="6404" max="6407" width="11.5703125" style="76"/>
    <col min="6408" max="6408" width="25.28515625" style="76" customWidth="1"/>
    <col min="6409" max="6656" width="11.5703125" style="76"/>
    <col min="6657" max="6657" width="2.42578125" style="76" customWidth="1"/>
    <col min="6658" max="6658" width="2.5703125" style="76" customWidth="1"/>
    <col min="6659" max="6659" width="44.5703125" style="76" customWidth="1"/>
    <col min="6660" max="6663" width="11.5703125" style="76"/>
    <col min="6664" max="6664" width="25.28515625" style="76" customWidth="1"/>
    <col min="6665" max="6912" width="11.5703125" style="76"/>
    <col min="6913" max="6913" width="2.42578125" style="76" customWidth="1"/>
    <col min="6914" max="6914" width="2.5703125" style="76" customWidth="1"/>
    <col min="6915" max="6915" width="44.5703125" style="76" customWidth="1"/>
    <col min="6916" max="6919" width="11.5703125" style="76"/>
    <col min="6920" max="6920" width="25.28515625" style="76" customWidth="1"/>
    <col min="6921" max="7168" width="11.5703125" style="76"/>
    <col min="7169" max="7169" width="2.42578125" style="76" customWidth="1"/>
    <col min="7170" max="7170" width="2.5703125" style="76" customWidth="1"/>
    <col min="7171" max="7171" width="44.5703125" style="76" customWidth="1"/>
    <col min="7172" max="7175" width="11.5703125" style="76"/>
    <col min="7176" max="7176" width="25.28515625" style="76" customWidth="1"/>
    <col min="7177" max="7424" width="11.5703125" style="76"/>
    <col min="7425" max="7425" width="2.42578125" style="76" customWidth="1"/>
    <col min="7426" max="7426" width="2.5703125" style="76" customWidth="1"/>
    <col min="7427" max="7427" width="44.5703125" style="76" customWidth="1"/>
    <col min="7428" max="7431" width="11.5703125" style="76"/>
    <col min="7432" max="7432" width="25.28515625" style="76" customWidth="1"/>
    <col min="7433" max="7680" width="11.5703125" style="76"/>
    <col min="7681" max="7681" width="2.42578125" style="76" customWidth="1"/>
    <col min="7682" max="7682" width="2.5703125" style="76" customWidth="1"/>
    <col min="7683" max="7683" width="44.5703125" style="76" customWidth="1"/>
    <col min="7684" max="7687" width="11.5703125" style="76"/>
    <col min="7688" max="7688" width="25.28515625" style="76" customWidth="1"/>
    <col min="7689" max="7936" width="11.5703125" style="76"/>
    <col min="7937" max="7937" width="2.42578125" style="76" customWidth="1"/>
    <col min="7938" max="7938" width="2.5703125" style="76" customWidth="1"/>
    <col min="7939" max="7939" width="44.5703125" style="76" customWidth="1"/>
    <col min="7940" max="7943" width="11.5703125" style="76"/>
    <col min="7944" max="7944" width="25.28515625" style="76" customWidth="1"/>
    <col min="7945" max="8192" width="11.5703125" style="76"/>
    <col min="8193" max="8193" width="2.42578125" style="76" customWidth="1"/>
    <col min="8194" max="8194" width="2.5703125" style="76" customWidth="1"/>
    <col min="8195" max="8195" width="44.5703125" style="76" customWidth="1"/>
    <col min="8196" max="8199" width="11.5703125" style="76"/>
    <col min="8200" max="8200" width="25.28515625" style="76" customWidth="1"/>
    <col min="8201" max="8448" width="11.5703125" style="76"/>
    <col min="8449" max="8449" width="2.42578125" style="76" customWidth="1"/>
    <col min="8450" max="8450" width="2.5703125" style="76" customWidth="1"/>
    <col min="8451" max="8451" width="44.5703125" style="76" customWidth="1"/>
    <col min="8452" max="8455" width="11.5703125" style="76"/>
    <col min="8456" max="8456" width="25.28515625" style="76" customWidth="1"/>
    <col min="8457" max="8704" width="11.5703125" style="76"/>
    <col min="8705" max="8705" width="2.42578125" style="76" customWidth="1"/>
    <col min="8706" max="8706" width="2.5703125" style="76" customWidth="1"/>
    <col min="8707" max="8707" width="44.5703125" style="76" customWidth="1"/>
    <col min="8708" max="8711" width="11.5703125" style="76"/>
    <col min="8712" max="8712" width="25.28515625" style="76" customWidth="1"/>
    <col min="8713" max="8960" width="11.5703125" style="76"/>
    <col min="8961" max="8961" width="2.42578125" style="76" customWidth="1"/>
    <col min="8962" max="8962" width="2.5703125" style="76" customWidth="1"/>
    <col min="8963" max="8963" width="44.5703125" style="76" customWidth="1"/>
    <col min="8964" max="8967" width="11.5703125" style="76"/>
    <col min="8968" max="8968" width="25.28515625" style="76" customWidth="1"/>
    <col min="8969" max="9216" width="11.5703125" style="76"/>
    <col min="9217" max="9217" width="2.42578125" style="76" customWidth="1"/>
    <col min="9218" max="9218" width="2.5703125" style="76" customWidth="1"/>
    <col min="9219" max="9219" width="44.5703125" style="76" customWidth="1"/>
    <col min="9220" max="9223" width="11.5703125" style="76"/>
    <col min="9224" max="9224" width="25.28515625" style="76" customWidth="1"/>
    <col min="9225" max="9472" width="11.5703125" style="76"/>
    <col min="9473" max="9473" width="2.42578125" style="76" customWidth="1"/>
    <col min="9474" max="9474" width="2.5703125" style="76" customWidth="1"/>
    <col min="9475" max="9475" width="44.5703125" style="76" customWidth="1"/>
    <col min="9476" max="9479" width="11.5703125" style="76"/>
    <col min="9480" max="9480" width="25.28515625" style="76" customWidth="1"/>
    <col min="9481" max="9728" width="11.5703125" style="76"/>
    <col min="9729" max="9729" width="2.42578125" style="76" customWidth="1"/>
    <col min="9730" max="9730" width="2.5703125" style="76" customWidth="1"/>
    <col min="9731" max="9731" width="44.5703125" style="76" customWidth="1"/>
    <col min="9732" max="9735" width="11.5703125" style="76"/>
    <col min="9736" max="9736" width="25.28515625" style="76" customWidth="1"/>
    <col min="9737" max="9984" width="11.5703125" style="76"/>
    <col min="9985" max="9985" width="2.42578125" style="76" customWidth="1"/>
    <col min="9986" max="9986" width="2.5703125" style="76" customWidth="1"/>
    <col min="9987" max="9987" width="44.5703125" style="76" customWidth="1"/>
    <col min="9988" max="9991" width="11.5703125" style="76"/>
    <col min="9992" max="9992" width="25.28515625" style="76" customWidth="1"/>
    <col min="9993" max="10240" width="11.5703125" style="76"/>
    <col min="10241" max="10241" width="2.42578125" style="76" customWidth="1"/>
    <col min="10242" max="10242" width="2.5703125" style="76" customWidth="1"/>
    <col min="10243" max="10243" width="44.5703125" style="76" customWidth="1"/>
    <col min="10244" max="10247" width="11.5703125" style="76"/>
    <col min="10248" max="10248" width="25.28515625" style="76" customWidth="1"/>
    <col min="10249" max="10496" width="11.5703125" style="76"/>
    <col min="10497" max="10497" width="2.42578125" style="76" customWidth="1"/>
    <col min="10498" max="10498" width="2.5703125" style="76" customWidth="1"/>
    <col min="10499" max="10499" width="44.5703125" style="76" customWidth="1"/>
    <col min="10500" max="10503" width="11.5703125" style="76"/>
    <col min="10504" max="10504" width="25.28515625" style="76" customWidth="1"/>
    <col min="10505" max="10752" width="11.5703125" style="76"/>
    <col min="10753" max="10753" width="2.42578125" style="76" customWidth="1"/>
    <col min="10754" max="10754" width="2.5703125" style="76" customWidth="1"/>
    <col min="10755" max="10755" width="44.5703125" style="76" customWidth="1"/>
    <col min="10756" max="10759" width="11.5703125" style="76"/>
    <col min="10760" max="10760" width="25.28515625" style="76" customWidth="1"/>
    <col min="10761" max="11008" width="11.5703125" style="76"/>
    <col min="11009" max="11009" width="2.42578125" style="76" customWidth="1"/>
    <col min="11010" max="11010" width="2.5703125" style="76" customWidth="1"/>
    <col min="11011" max="11011" width="44.5703125" style="76" customWidth="1"/>
    <col min="11012" max="11015" width="11.5703125" style="76"/>
    <col min="11016" max="11016" width="25.28515625" style="76" customWidth="1"/>
    <col min="11017" max="11264" width="11.5703125" style="76"/>
    <col min="11265" max="11265" width="2.42578125" style="76" customWidth="1"/>
    <col min="11266" max="11266" width="2.5703125" style="76" customWidth="1"/>
    <col min="11267" max="11267" width="44.5703125" style="76" customWidth="1"/>
    <col min="11268" max="11271" width="11.5703125" style="76"/>
    <col min="11272" max="11272" width="25.28515625" style="76" customWidth="1"/>
    <col min="11273" max="11520" width="11.5703125" style="76"/>
    <col min="11521" max="11521" width="2.42578125" style="76" customWidth="1"/>
    <col min="11522" max="11522" width="2.5703125" style="76" customWidth="1"/>
    <col min="11523" max="11523" width="44.5703125" style="76" customWidth="1"/>
    <col min="11524" max="11527" width="11.5703125" style="76"/>
    <col min="11528" max="11528" width="25.28515625" style="76" customWidth="1"/>
    <col min="11529" max="11776" width="11.5703125" style="76"/>
    <col min="11777" max="11777" width="2.42578125" style="76" customWidth="1"/>
    <col min="11778" max="11778" width="2.5703125" style="76" customWidth="1"/>
    <col min="11779" max="11779" width="44.5703125" style="76" customWidth="1"/>
    <col min="11780" max="11783" width="11.5703125" style="76"/>
    <col min="11784" max="11784" width="25.28515625" style="76" customWidth="1"/>
    <col min="11785" max="12032" width="11.5703125" style="76"/>
    <col min="12033" max="12033" width="2.42578125" style="76" customWidth="1"/>
    <col min="12034" max="12034" width="2.5703125" style="76" customWidth="1"/>
    <col min="12035" max="12035" width="44.5703125" style="76" customWidth="1"/>
    <col min="12036" max="12039" width="11.5703125" style="76"/>
    <col min="12040" max="12040" width="25.28515625" style="76" customWidth="1"/>
    <col min="12041" max="12288" width="11.5703125" style="76"/>
    <col min="12289" max="12289" width="2.42578125" style="76" customWidth="1"/>
    <col min="12290" max="12290" width="2.5703125" style="76" customWidth="1"/>
    <col min="12291" max="12291" width="44.5703125" style="76" customWidth="1"/>
    <col min="12292" max="12295" width="11.5703125" style="76"/>
    <col min="12296" max="12296" width="25.28515625" style="76" customWidth="1"/>
    <col min="12297" max="12544" width="11.5703125" style="76"/>
    <col min="12545" max="12545" width="2.42578125" style="76" customWidth="1"/>
    <col min="12546" max="12546" width="2.5703125" style="76" customWidth="1"/>
    <col min="12547" max="12547" width="44.5703125" style="76" customWidth="1"/>
    <col min="12548" max="12551" width="11.5703125" style="76"/>
    <col min="12552" max="12552" width="25.28515625" style="76" customWidth="1"/>
    <col min="12553" max="12800" width="11.5703125" style="76"/>
    <col min="12801" max="12801" width="2.42578125" style="76" customWidth="1"/>
    <col min="12802" max="12802" width="2.5703125" style="76" customWidth="1"/>
    <col min="12803" max="12803" width="44.5703125" style="76" customWidth="1"/>
    <col min="12804" max="12807" width="11.5703125" style="76"/>
    <col min="12808" max="12808" width="25.28515625" style="76" customWidth="1"/>
    <col min="12809" max="13056" width="11.5703125" style="76"/>
    <col min="13057" max="13057" width="2.42578125" style="76" customWidth="1"/>
    <col min="13058" max="13058" width="2.5703125" style="76" customWidth="1"/>
    <col min="13059" max="13059" width="44.5703125" style="76" customWidth="1"/>
    <col min="13060" max="13063" width="11.5703125" style="76"/>
    <col min="13064" max="13064" width="25.28515625" style="76" customWidth="1"/>
    <col min="13065" max="13312" width="11.5703125" style="76"/>
    <col min="13313" max="13313" width="2.42578125" style="76" customWidth="1"/>
    <col min="13314" max="13314" width="2.5703125" style="76" customWidth="1"/>
    <col min="13315" max="13315" width="44.5703125" style="76" customWidth="1"/>
    <col min="13316" max="13319" width="11.5703125" style="76"/>
    <col min="13320" max="13320" width="25.28515625" style="76" customWidth="1"/>
    <col min="13321" max="13568" width="11.5703125" style="76"/>
    <col min="13569" max="13569" width="2.42578125" style="76" customWidth="1"/>
    <col min="13570" max="13570" width="2.5703125" style="76" customWidth="1"/>
    <col min="13571" max="13571" width="44.5703125" style="76" customWidth="1"/>
    <col min="13572" max="13575" width="11.5703125" style="76"/>
    <col min="13576" max="13576" width="25.28515625" style="76" customWidth="1"/>
    <col min="13577" max="13824" width="11.5703125" style="76"/>
    <col min="13825" max="13825" width="2.42578125" style="76" customWidth="1"/>
    <col min="13826" max="13826" width="2.5703125" style="76" customWidth="1"/>
    <col min="13827" max="13827" width="44.5703125" style="76" customWidth="1"/>
    <col min="13828" max="13831" width="11.5703125" style="76"/>
    <col min="13832" max="13832" width="25.28515625" style="76" customWidth="1"/>
    <col min="13833" max="14080" width="11.5703125" style="76"/>
    <col min="14081" max="14081" width="2.42578125" style="76" customWidth="1"/>
    <col min="14082" max="14082" width="2.5703125" style="76" customWidth="1"/>
    <col min="14083" max="14083" width="44.5703125" style="76" customWidth="1"/>
    <col min="14084" max="14087" width="11.5703125" style="76"/>
    <col min="14088" max="14088" width="25.28515625" style="76" customWidth="1"/>
    <col min="14089" max="14336" width="11.5703125" style="76"/>
    <col min="14337" max="14337" width="2.42578125" style="76" customWidth="1"/>
    <col min="14338" max="14338" width="2.5703125" style="76" customWidth="1"/>
    <col min="14339" max="14339" width="44.5703125" style="76" customWidth="1"/>
    <col min="14340" max="14343" width="11.5703125" style="76"/>
    <col min="14344" max="14344" width="25.28515625" style="76" customWidth="1"/>
    <col min="14345" max="14592" width="11.5703125" style="76"/>
    <col min="14593" max="14593" width="2.42578125" style="76" customWidth="1"/>
    <col min="14594" max="14594" width="2.5703125" style="76" customWidth="1"/>
    <col min="14595" max="14595" width="44.5703125" style="76" customWidth="1"/>
    <col min="14596" max="14599" width="11.5703125" style="76"/>
    <col min="14600" max="14600" width="25.28515625" style="76" customWidth="1"/>
    <col min="14601" max="14848" width="11.5703125" style="76"/>
    <col min="14849" max="14849" width="2.42578125" style="76" customWidth="1"/>
    <col min="14850" max="14850" width="2.5703125" style="76" customWidth="1"/>
    <col min="14851" max="14851" width="44.5703125" style="76" customWidth="1"/>
    <col min="14852" max="14855" width="11.5703125" style="76"/>
    <col min="14856" max="14856" width="25.28515625" style="76" customWidth="1"/>
    <col min="14857" max="15104" width="11.5703125" style="76"/>
    <col min="15105" max="15105" width="2.42578125" style="76" customWidth="1"/>
    <col min="15106" max="15106" width="2.5703125" style="76" customWidth="1"/>
    <col min="15107" max="15107" width="44.5703125" style="76" customWidth="1"/>
    <col min="15108" max="15111" width="11.5703125" style="76"/>
    <col min="15112" max="15112" width="25.28515625" style="76" customWidth="1"/>
    <col min="15113" max="15360" width="11.5703125" style="76"/>
    <col min="15361" max="15361" width="2.42578125" style="76" customWidth="1"/>
    <col min="15362" max="15362" width="2.5703125" style="76" customWidth="1"/>
    <col min="15363" max="15363" width="44.5703125" style="76" customWidth="1"/>
    <col min="15364" max="15367" width="11.5703125" style="76"/>
    <col min="15368" max="15368" width="25.28515625" style="76" customWidth="1"/>
    <col min="15369" max="15616" width="11.5703125" style="76"/>
    <col min="15617" max="15617" width="2.42578125" style="76" customWidth="1"/>
    <col min="15618" max="15618" width="2.5703125" style="76" customWidth="1"/>
    <col min="15619" max="15619" width="44.5703125" style="76" customWidth="1"/>
    <col min="15620" max="15623" width="11.5703125" style="76"/>
    <col min="15624" max="15624" width="25.28515625" style="76" customWidth="1"/>
    <col min="15625" max="15872" width="11.5703125" style="76"/>
    <col min="15873" max="15873" width="2.42578125" style="76" customWidth="1"/>
    <col min="15874" max="15874" width="2.5703125" style="76" customWidth="1"/>
    <col min="15875" max="15875" width="44.5703125" style="76" customWidth="1"/>
    <col min="15876" max="15879" width="11.5703125" style="76"/>
    <col min="15880" max="15880" width="25.28515625" style="76" customWidth="1"/>
    <col min="15881" max="16128" width="11.5703125" style="76"/>
    <col min="16129" max="16129" width="2.42578125" style="76" customWidth="1"/>
    <col min="16130" max="16130" width="2.5703125" style="76" customWidth="1"/>
    <col min="16131" max="16131" width="44.5703125" style="76" customWidth="1"/>
    <col min="16132" max="16135" width="11.5703125" style="76"/>
    <col min="16136" max="16136" width="25.28515625" style="76" customWidth="1"/>
    <col min="16137" max="16384" width="11.5703125" style="76"/>
  </cols>
  <sheetData>
    <row r="2" spans="2:13" ht="18">
      <c r="C2" s="77"/>
      <c r="D2" s="215" t="s">
        <v>64</v>
      </c>
      <c r="E2" s="215"/>
      <c r="F2" s="215"/>
      <c r="G2" s="215"/>
      <c r="H2" s="215"/>
      <c r="I2" s="215"/>
      <c r="J2" s="215"/>
      <c r="K2" s="119"/>
      <c r="L2" s="77"/>
    </row>
    <row r="3" spans="2:13" ht="18">
      <c r="C3" s="77"/>
      <c r="D3" s="215" t="str">
        <f>+'I.a) IC ESF (2)'!D3:J3</f>
        <v>Del 1ro.  de Enero al 31 Octubre de 2018</v>
      </c>
      <c r="E3" s="215"/>
      <c r="F3" s="215"/>
      <c r="G3" s="215"/>
      <c r="H3" s="215"/>
      <c r="I3" s="215"/>
      <c r="J3" s="215"/>
      <c r="K3" s="119"/>
      <c r="L3" s="77"/>
    </row>
    <row r="4" spans="2:13" ht="18">
      <c r="C4" s="77"/>
      <c r="D4" s="215" t="s">
        <v>1</v>
      </c>
      <c r="E4" s="215"/>
      <c r="F4" s="215"/>
      <c r="G4" s="215"/>
      <c r="H4" s="215"/>
      <c r="I4" s="215"/>
      <c r="J4" s="215"/>
      <c r="K4" s="119"/>
      <c r="L4" s="77"/>
    </row>
    <row r="5" spans="2:13" ht="7.15" customHeight="1">
      <c r="B5" s="78"/>
      <c r="C5" s="78"/>
      <c r="D5" s="96"/>
      <c r="E5" s="104"/>
      <c r="F5" s="104"/>
      <c r="G5" s="96"/>
      <c r="H5" s="96"/>
      <c r="I5" s="96"/>
      <c r="J5" s="120"/>
      <c r="K5" s="115"/>
      <c r="L5" s="79"/>
    </row>
    <row r="6" spans="2:13" ht="18">
      <c r="B6" s="78"/>
      <c r="C6" s="80"/>
      <c r="D6" s="218" t="s">
        <v>2</v>
      </c>
      <c r="E6" s="218"/>
      <c r="F6" s="218"/>
      <c r="G6" s="218"/>
      <c r="H6" s="218"/>
      <c r="I6" s="218"/>
      <c r="J6" s="218"/>
      <c r="K6" s="115"/>
      <c r="L6" s="79"/>
    </row>
    <row r="7" spans="2:13" ht="4.1500000000000004" customHeight="1">
      <c r="B7" s="78"/>
      <c r="C7" s="78"/>
      <c r="D7" s="78"/>
      <c r="E7" s="105"/>
      <c r="F7" s="105"/>
      <c r="G7" s="81"/>
      <c r="H7" s="79"/>
      <c r="I7" s="79"/>
      <c r="J7" s="115"/>
      <c r="K7" s="115"/>
      <c r="L7" s="79"/>
    </row>
    <row r="8" spans="2:13">
      <c r="B8" s="71"/>
      <c r="C8" s="216" t="s">
        <v>65</v>
      </c>
      <c r="D8" s="216"/>
      <c r="E8" s="217">
        <v>2018</v>
      </c>
      <c r="F8" s="217"/>
      <c r="G8" s="72"/>
      <c r="H8" s="216" t="s">
        <v>65</v>
      </c>
      <c r="I8" s="216"/>
      <c r="J8" s="217">
        <v>2018</v>
      </c>
      <c r="K8" s="217"/>
      <c r="L8" s="73"/>
    </row>
    <row r="9" spans="2:13">
      <c r="B9" s="172"/>
      <c r="C9" s="173"/>
      <c r="D9" s="173"/>
      <c r="E9" s="174"/>
      <c r="F9" s="174"/>
      <c r="G9" s="98"/>
      <c r="H9" s="98"/>
      <c r="I9" s="98"/>
      <c r="J9" s="175"/>
      <c r="K9" s="175"/>
      <c r="L9" s="99"/>
    </row>
    <row r="10" spans="2:13">
      <c r="B10" s="100"/>
      <c r="C10" s="208" t="s">
        <v>66</v>
      </c>
      <c r="D10" s="208"/>
      <c r="E10" s="106"/>
      <c r="F10" s="106"/>
      <c r="G10" s="101"/>
      <c r="H10" s="208" t="s">
        <v>67</v>
      </c>
      <c r="I10" s="208"/>
      <c r="J10" s="106"/>
      <c r="K10" s="106"/>
      <c r="L10" s="102"/>
    </row>
    <row r="11" spans="2:13">
      <c r="B11" s="84"/>
      <c r="C11" s="212" t="s">
        <v>68</v>
      </c>
      <c r="D11" s="212"/>
      <c r="E11" s="107">
        <f>SUM(E12:E19)</f>
        <v>6800</v>
      </c>
      <c r="F11" s="108"/>
      <c r="G11" s="79"/>
      <c r="H11" s="208" t="s">
        <v>69</v>
      </c>
      <c r="I11" s="208"/>
      <c r="J11" s="107">
        <f>SUM(K12:K14)</f>
        <v>177528394.34999999</v>
      </c>
      <c r="K11" s="108"/>
      <c r="L11" s="83"/>
    </row>
    <row r="12" spans="2:13">
      <c r="B12" s="85"/>
      <c r="C12" s="205" t="s">
        <v>70</v>
      </c>
      <c r="D12" s="205"/>
      <c r="E12" s="109">
        <v>0</v>
      </c>
      <c r="F12" s="110"/>
      <c r="G12" s="79"/>
      <c r="H12" s="205" t="s">
        <v>71</v>
      </c>
      <c r="I12" s="205"/>
      <c r="J12" s="110"/>
      <c r="K12" s="110">
        <v>120141082.95999999</v>
      </c>
      <c r="L12" s="83"/>
      <c r="M12" s="86"/>
    </row>
    <row r="13" spans="2:13">
      <c r="B13" s="85"/>
      <c r="C13" s="205" t="s">
        <v>72</v>
      </c>
      <c r="D13" s="205"/>
      <c r="E13" s="109">
        <v>0</v>
      </c>
      <c r="F13" s="110"/>
      <c r="G13" s="79"/>
      <c r="H13" s="205" t="s">
        <v>73</v>
      </c>
      <c r="I13" s="205"/>
      <c r="J13" s="110"/>
      <c r="K13" s="110">
        <v>27095486.34</v>
      </c>
      <c r="L13" s="83"/>
      <c r="M13" s="86"/>
    </row>
    <row r="14" spans="2:13">
      <c r="B14" s="85"/>
      <c r="C14" s="205" t="s">
        <v>74</v>
      </c>
      <c r="D14" s="205"/>
      <c r="E14" s="109">
        <v>0</v>
      </c>
      <c r="F14" s="110"/>
      <c r="G14" s="79"/>
      <c r="H14" s="205" t="s">
        <v>75</v>
      </c>
      <c r="I14" s="205"/>
      <c r="J14" s="110"/>
      <c r="K14" s="110">
        <v>30291825.050000001</v>
      </c>
      <c r="L14" s="83"/>
      <c r="M14" s="86"/>
    </row>
    <row r="15" spans="2:13">
      <c r="B15" s="85"/>
      <c r="C15" s="205" t="s">
        <v>76</v>
      </c>
      <c r="D15" s="205"/>
      <c r="E15" s="109">
        <v>0</v>
      </c>
      <c r="F15" s="110"/>
      <c r="G15" s="79"/>
      <c r="H15" s="87"/>
      <c r="I15" s="74"/>
      <c r="J15" s="111"/>
      <c r="K15" s="111"/>
      <c r="L15" s="83"/>
    </row>
    <row r="16" spans="2:13" ht="23.45" customHeight="1">
      <c r="B16" s="85"/>
      <c r="C16" s="205" t="s">
        <v>77</v>
      </c>
      <c r="D16" s="205"/>
      <c r="E16" s="109">
        <v>0</v>
      </c>
      <c r="F16" s="110"/>
      <c r="G16" s="79"/>
      <c r="H16" s="208" t="s">
        <v>78</v>
      </c>
      <c r="I16" s="208"/>
      <c r="J16" s="107">
        <f>SUM(J17:J31)</f>
        <v>71056759.480000004</v>
      </c>
      <c r="K16" s="108"/>
      <c r="L16" s="83"/>
    </row>
    <row r="17" spans="2:16" ht="22.9" customHeight="1">
      <c r="B17" s="85"/>
      <c r="C17" s="205" t="s">
        <v>79</v>
      </c>
      <c r="D17" s="205"/>
      <c r="E17" s="110">
        <v>6800</v>
      </c>
      <c r="F17" s="110"/>
      <c r="G17" s="79"/>
      <c r="H17" s="205" t="s">
        <v>80</v>
      </c>
      <c r="I17" s="205"/>
      <c r="J17" s="109">
        <f>SUM(K18:K19)</f>
        <v>70851051.780000001</v>
      </c>
      <c r="K17" s="110"/>
      <c r="L17" s="83"/>
    </row>
    <row r="18" spans="2:16">
      <c r="B18" s="85"/>
      <c r="C18" s="205" t="s">
        <v>81</v>
      </c>
      <c r="D18" s="205"/>
      <c r="E18" s="110">
        <v>0</v>
      </c>
      <c r="F18" s="110"/>
      <c r="G18" s="79"/>
      <c r="H18" s="214" t="s">
        <v>149</v>
      </c>
      <c r="I18" s="214"/>
      <c r="J18" s="110"/>
      <c r="K18" s="110">
        <f>SUM(N18:N19)</f>
        <v>70851051.780000001</v>
      </c>
      <c r="L18" s="83"/>
      <c r="N18" s="161">
        <v>69436482.150000006</v>
      </c>
    </row>
    <row r="19" spans="2:16" ht="14.45" customHeight="1">
      <c r="B19" s="85"/>
      <c r="C19" s="205" t="s">
        <v>83</v>
      </c>
      <c r="D19" s="205"/>
      <c r="E19" s="109">
        <v>0</v>
      </c>
      <c r="F19" s="110"/>
      <c r="G19" s="79"/>
      <c r="H19" s="214" t="s">
        <v>150</v>
      </c>
      <c r="I19" s="214"/>
      <c r="J19" s="110"/>
      <c r="K19" s="110">
        <v>0</v>
      </c>
      <c r="L19" s="83"/>
      <c r="N19" s="161">
        <v>1414569.63</v>
      </c>
    </row>
    <row r="20" spans="2:16" ht="18" customHeight="1">
      <c r="B20" s="84"/>
      <c r="C20" s="87"/>
      <c r="D20" s="74"/>
      <c r="E20" s="111"/>
      <c r="F20" s="111"/>
      <c r="G20" s="79"/>
      <c r="H20" s="205" t="s">
        <v>82</v>
      </c>
      <c r="I20" s="205"/>
      <c r="J20" s="110"/>
      <c r="K20" s="110">
        <v>0</v>
      </c>
      <c r="L20" s="83"/>
      <c r="P20" s="118">
        <f>+J11+J17+1457727.32</f>
        <v>249837173.44999999</v>
      </c>
    </row>
    <row r="21" spans="2:16" ht="25.5" customHeight="1">
      <c r="B21" s="84"/>
      <c r="C21" s="212" t="s">
        <v>85</v>
      </c>
      <c r="D21" s="212"/>
      <c r="E21" s="107">
        <f>+E22+E25</f>
        <v>263916628</v>
      </c>
      <c r="F21" s="108"/>
      <c r="G21" s="79"/>
      <c r="H21" s="205" t="s">
        <v>167</v>
      </c>
      <c r="I21" s="205"/>
      <c r="J21" s="109">
        <f>+K22</f>
        <v>84874.16</v>
      </c>
      <c r="K21" s="110"/>
      <c r="L21" s="83"/>
      <c r="P21" s="118"/>
    </row>
    <row r="22" spans="2:16" ht="25.5" customHeight="1">
      <c r="B22" s="84"/>
      <c r="C22" s="205" t="s">
        <v>87</v>
      </c>
      <c r="D22" s="205"/>
      <c r="E22" s="160">
        <f>+F24</f>
        <v>0</v>
      </c>
      <c r="F22" s="112"/>
      <c r="G22" s="79"/>
      <c r="H22" s="214" t="s">
        <v>149</v>
      </c>
      <c r="I22" s="214"/>
      <c r="J22" s="110"/>
      <c r="K22" s="110">
        <v>84874.16</v>
      </c>
      <c r="L22" s="83"/>
      <c r="P22" s="118"/>
    </row>
    <row r="23" spans="2:16" ht="14.45" customHeight="1">
      <c r="B23" s="84"/>
      <c r="C23" s="192"/>
      <c r="D23" s="192"/>
      <c r="E23" s="160"/>
      <c r="F23" s="112"/>
      <c r="G23" s="79"/>
      <c r="H23" s="205" t="s">
        <v>84</v>
      </c>
      <c r="I23" s="205"/>
      <c r="J23" s="109">
        <v>0</v>
      </c>
      <c r="K23" s="110"/>
      <c r="L23" s="83"/>
    </row>
    <row r="24" spans="2:16" ht="14.45" customHeight="1">
      <c r="B24" s="85"/>
      <c r="C24" s="94" t="s">
        <v>100</v>
      </c>
      <c r="D24" s="167"/>
      <c r="E24" s="112"/>
      <c r="F24" s="112">
        <v>0</v>
      </c>
      <c r="G24" s="79"/>
      <c r="H24" s="205" t="s">
        <v>166</v>
      </c>
      <c r="I24" s="205"/>
      <c r="J24" s="109">
        <f>+K25</f>
        <v>120833.54</v>
      </c>
      <c r="K24" s="110"/>
      <c r="L24" s="83"/>
    </row>
    <row r="25" spans="2:16" ht="14.45" customHeight="1">
      <c r="B25" s="85"/>
      <c r="C25" s="205" t="s">
        <v>89</v>
      </c>
      <c r="D25" s="205"/>
      <c r="E25" s="109">
        <f>+E26</f>
        <v>263916628</v>
      </c>
      <c r="F25" s="110"/>
      <c r="G25" s="79"/>
      <c r="H25" s="199" t="s">
        <v>166</v>
      </c>
      <c r="I25" s="192"/>
      <c r="J25" s="109"/>
      <c r="K25" s="110">
        <v>120833.54</v>
      </c>
      <c r="L25" s="83"/>
    </row>
    <row r="26" spans="2:16" ht="24">
      <c r="B26" s="85"/>
      <c r="C26" s="94" t="s">
        <v>148</v>
      </c>
      <c r="D26" s="167"/>
      <c r="E26" s="109">
        <f>SUM(F27:F30)</f>
        <v>263916628</v>
      </c>
      <c r="F26" s="110"/>
      <c r="G26" s="79"/>
      <c r="H26" s="205" t="s">
        <v>86</v>
      </c>
      <c r="I26" s="205"/>
      <c r="J26" s="109">
        <v>0</v>
      </c>
      <c r="K26" s="110"/>
      <c r="L26" s="83"/>
      <c r="M26" s="118"/>
    </row>
    <row r="27" spans="2:16" ht="22.15" customHeight="1">
      <c r="B27" s="85"/>
      <c r="C27" s="166" t="s">
        <v>143</v>
      </c>
      <c r="D27" s="167"/>
      <c r="E27" s="110"/>
      <c r="F27" s="110">
        <v>192980702</v>
      </c>
      <c r="G27" s="79"/>
      <c r="H27" s="205" t="s">
        <v>88</v>
      </c>
      <c r="I27" s="205"/>
      <c r="J27" s="109">
        <v>0</v>
      </c>
      <c r="K27" s="110"/>
      <c r="L27" s="83"/>
    </row>
    <row r="28" spans="2:16">
      <c r="B28" s="85"/>
      <c r="C28" s="166" t="s">
        <v>144</v>
      </c>
      <c r="D28" s="167"/>
      <c r="E28" s="110"/>
      <c r="F28" s="110">
        <v>69181865.5</v>
      </c>
      <c r="G28" s="79"/>
      <c r="H28" s="205" t="s">
        <v>90</v>
      </c>
      <c r="I28" s="205"/>
      <c r="J28" s="109">
        <v>0</v>
      </c>
      <c r="K28" s="110"/>
      <c r="L28" s="83"/>
    </row>
    <row r="29" spans="2:16">
      <c r="B29" s="85"/>
      <c r="C29" s="166" t="s">
        <v>146</v>
      </c>
      <c r="D29" s="167"/>
      <c r="E29" s="110"/>
      <c r="F29" s="110">
        <v>1414564.5</v>
      </c>
      <c r="G29" s="79"/>
      <c r="H29" s="205" t="s">
        <v>91</v>
      </c>
      <c r="I29" s="205"/>
      <c r="J29" s="109">
        <v>0</v>
      </c>
      <c r="K29" s="110"/>
      <c r="L29" s="83"/>
    </row>
    <row r="30" spans="2:16">
      <c r="B30" s="85"/>
      <c r="C30" s="166" t="s">
        <v>145</v>
      </c>
      <c r="D30" s="167"/>
      <c r="E30" s="110"/>
      <c r="F30" s="110">
        <v>339496</v>
      </c>
      <c r="G30" s="79"/>
      <c r="H30" s="205" t="s">
        <v>93</v>
      </c>
      <c r="I30" s="205"/>
      <c r="J30" s="109">
        <v>0</v>
      </c>
      <c r="K30" s="110"/>
      <c r="L30" s="83"/>
    </row>
    <row r="31" spans="2:16">
      <c r="B31" s="85"/>
      <c r="C31" s="212" t="s">
        <v>92</v>
      </c>
      <c r="D31" s="212"/>
      <c r="E31" s="107">
        <f>SUM(E32:E37)</f>
        <v>290625.77</v>
      </c>
      <c r="F31" s="108"/>
      <c r="G31" s="79"/>
      <c r="H31" s="167"/>
      <c r="I31" s="167"/>
      <c r="J31" s="110"/>
      <c r="K31" s="110"/>
      <c r="L31" s="83"/>
    </row>
    <row r="32" spans="2:16">
      <c r="B32" s="84"/>
      <c r="C32" s="205" t="s">
        <v>94</v>
      </c>
      <c r="D32" s="205"/>
      <c r="E32" s="109">
        <f>+F33</f>
        <v>184869.77</v>
      </c>
      <c r="F32" s="110"/>
      <c r="G32" s="79"/>
      <c r="H32" s="212" t="s">
        <v>87</v>
      </c>
      <c r="I32" s="212"/>
      <c r="J32" s="107">
        <f>SUM(J33:J35)</f>
        <v>0</v>
      </c>
      <c r="K32" s="108"/>
      <c r="L32" s="83"/>
    </row>
    <row r="33" spans="2:13" ht="24">
      <c r="B33" s="85"/>
      <c r="C33" s="94" t="s">
        <v>147</v>
      </c>
      <c r="D33" s="167"/>
      <c r="E33" s="110"/>
      <c r="F33" s="110">
        <v>184869.77</v>
      </c>
      <c r="G33" s="79"/>
      <c r="H33" s="205" t="s">
        <v>97</v>
      </c>
      <c r="I33" s="205"/>
      <c r="J33" s="109">
        <v>0</v>
      </c>
      <c r="K33" s="110"/>
      <c r="L33" s="83"/>
    </row>
    <row r="34" spans="2:13">
      <c r="B34" s="85"/>
      <c r="C34" s="205" t="s">
        <v>95</v>
      </c>
      <c r="D34" s="205"/>
      <c r="E34" s="109">
        <v>0</v>
      </c>
      <c r="F34" s="110"/>
      <c r="G34" s="79"/>
      <c r="H34" s="205" t="s">
        <v>45</v>
      </c>
      <c r="I34" s="205"/>
      <c r="J34" s="109">
        <v>0</v>
      </c>
      <c r="K34" s="110"/>
      <c r="L34" s="83"/>
    </row>
    <row r="35" spans="2:13">
      <c r="B35" s="85"/>
      <c r="C35" s="205" t="s">
        <v>96</v>
      </c>
      <c r="D35" s="205"/>
      <c r="E35" s="109">
        <v>0</v>
      </c>
      <c r="F35" s="110"/>
      <c r="G35" s="79"/>
      <c r="H35" s="205" t="s">
        <v>100</v>
      </c>
      <c r="I35" s="205"/>
      <c r="J35" s="109">
        <v>0</v>
      </c>
      <c r="K35" s="110"/>
      <c r="L35" s="83"/>
    </row>
    <row r="36" spans="2:13">
      <c r="B36" s="85"/>
      <c r="C36" s="205" t="s">
        <v>98</v>
      </c>
      <c r="D36" s="205"/>
      <c r="E36" s="109">
        <v>0</v>
      </c>
      <c r="F36" s="110"/>
      <c r="G36" s="79"/>
      <c r="H36" s="95"/>
      <c r="I36" s="95"/>
      <c r="J36" s="121"/>
      <c r="K36" s="121"/>
      <c r="L36" s="83"/>
    </row>
    <row r="37" spans="2:13" ht="24.6" customHeight="1">
      <c r="B37" s="85"/>
      <c r="C37" s="206" t="s">
        <v>99</v>
      </c>
      <c r="D37" s="206"/>
      <c r="E37" s="113">
        <f>+F38</f>
        <v>105756</v>
      </c>
      <c r="F37" s="110"/>
      <c r="G37" s="79"/>
      <c r="H37" s="208" t="s">
        <v>102</v>
      </c>
      <c r="I37" s="208"/>
      <c r="J37" s="122">
        <f>SUM(J38:J42)</f>
        <v>0</v>
      </c>
      <c r="K37" s="123"/>
      <c r="L37" s="83"/>
    </row>
    <row r="38" spans="2:13">
      <c r="B38" s="85"/>
      <c r="C38" s="103" t="s">
        <v>99</v>
      </c>
      <c r="D38" s="168"/>
      <c r="E38" s="113">
        <v>0</v>
      </c>
      <c r="F38" s="110">
        <v>105756</v>
      </c>
      <c r="G38" s="79"/>
      <c r="H38" s="205" t="s">
        <v>103</v>
      </c>
      <c r="I38" s="205"/>
      <c r="J38" s="109">
        <v>0</v>
      </c>
      <c r="K38" s="110"/>
      <c r="L38" s="83"/>
    </row>
    <row r="39" spans="2:13">
      <c r="B39" s="85"/>
      <c r="C39" s="166"/>
      <c r="D39" s="167"/>
      <c r="E39" s="110"/>
      <c r="F39" s="110"/>
      <c r="G39" s="79"/>
      <c r="H39" s="205" t="s">
        <v>104</v>
      </c>
      <c r="I39" s="205"/>
      <c r="J39" s="109">
        <v>0</v>
      </c>
      <c r="K39" s="110"/>
      <c r="L39" s="83"/>
    </row>
    <row r="40" spans="2:13">
      <c r="B40" s="85"/>
      <c r="C40" s="166"/>
      <c r="D40" s="167"/>
      <c r="E40" s="110"/>
      <c r="F40" s="110"/>
      <c r="G40" s="79"/>
      <c r="H40" s="205" t="s">
        <v>105</v>
      </c>
      <c r="I40" s="205"/>
      <c r="J40" s="109">
        <v>0</v>
      </c>
      <c r="K40" s="110"/>
      <c r="L40" s="83"/>
    </row>
    <row r="41" spans="2:13">
      <c r="B41" s="85"/>
      <c r="C41" s="166"/>
      <c r="D41" s="167"/>
      <c r="E41" s="110"/>
      <c r="F41" s="190"/>
      <c r="G41" s="79"/>
      <c r="H41" s="205" t="s">
        <v>106</v>
      </c>
      <c r="I41" s="205"/>
      <c r="J41" s="109">
        <v>0</v>
      </c>
      <c r="K41" s="110"/>
      <c r="L41" s="83"/>
    </row>
    <row r="42" spans="2:13">
      <c r="B42" s="85"/>
      <c r="C42" s="166"/>
      <c r="D42" s="167"/>
      <c r="E42" s="110"/>
      <c r="F42" s="110"/>
      <c r="G42" s="79"/>
      <c r="H42" s="205" t="s">
        <v>107</v>
      </c>
      <c r="I42" s="205"/>
      <c r="J42" s="109">
        <v>0</v>
      </c>
      <c r="K42" s="110"/>
      <c r="L42" s="83"/>
    </row>
    <row r="43" spans="2:13">
      <c r="B43" s="85"/>
      <c r="C43" s="189"/>
      <c r="D43" s="188"/>
      <c r="E43" s="110"/>
      <c r="F43" s="110"/>
      <c r="G43" s="79"/>
      <c r="H43" s="167"/>
      <c r="I43" s="167"/>
      <c r="J43" s="110"/>
      <c r="K43" s="110"/>
      <c r="L43" s="83"/>
    </row>
    <row r="44" spans="2:13">
      <c r="B44" s="85"/>
      <c r="C44" s="207" t="s">
        <v>101</v>
      </c>
      <c r="D44" s="207"/>
      <c r="E44" s="177">
        <f>E11+E21+E31</f>
        <v>264214053.77000001</v>
      </c>
      <c r="F44" s="178"/>
      <c r="G44" s="79"/>
      <c r="H44" s="167"/>
      <c r="I44" s="167"/>
      <c r="J44" s="110"/>
      <c r="K44" s="110"/>
      <c r="L44" s="83"/>
    </row>
    <row r="45" spans="2:13" hidden="1">
      <c r="B45" s="85"/>
      <c r="C45" s="209"/>
      <c r="D45" s="209"/>
      <c r="E45" s="114"/>
      <c r="F45" s="114"/>
      <c r="G45" s="79"/>
      <c r="H45" s="188"/>
      <c r="I45" s="188"/>
      <c r="J45" s="110"/>
      <c r="K45" s="110"/>
      <c r="L45" s="83"/>
    </row>
    <row r="46" spans="2:13" ht="18" hidden="1" customHeight="1">
      <c r="B46" s="176"/>
      <c r="C46" s="79"/>
      <c r="D46" s="79"/>
      <c r="E46" s="115"/>
      <c r="F46" s="115"/>
      <c r="G46" s="179"/>
      <c r="H46" s="180"/>
      <c r="I46" s="180"/>
      <c r="J46" s="181"/>
      <c r="K46" s="181"/>
      <c r="L46" s="182"/>
      <c r="M46" s="118"/>
    </row>
    <row r="47" spans="2:13" ht="24.6" customHeight="1">
      <c r="B47" s="97"/>
      <c r="C47" s="79"/>
      <c r="D47" s="79"/>
      <c r="E47" s="115"/>
      <c r="F47" s="115"/>
      <c r="G47" s="98"/>
      <c r="H47" s="202" t="s">
        <v>108</v>
      </c>
      <c r="I47" s="202"/>
      <c r="J47" s="124">
        <f>SUM(J48:J53)</f>
        <v>0</v>
      </c>
      <c r="K47" s="125"/>
      <c r="L47" s="99"/>
    </row>
    <row r="48" spans="2:13" ht="48">
      <c r="B48" s="82"/>
      <c r="C48" s="79"/>
      <c r="D48" s="79"/>
      <c r="E48" s="115"/>
      <c r="F48" s="115"/>
      <c r="G48" s="79"/>
      <c r="H48" s="93" t="s">
        <v>109</v>
      </c>
      <c r="I48" s="93"/>
      <c r="J48" s="110">
        <v>0</v>
      </c>
      <c r="K48" s="110"/>
      <c r="L48" s="83"/>
    </row>
    <row r="49" spans="2:15">
      <c r="B49" s="82"/>
      <c r="C49" s="79"/>
      <c r="D49" s="79"/>
      <c r="E49" s="115"/>
      <c r="F49" s="115"/>
      <c r="G49" s="79"/>
      <c r="H49" s="93" t="s">
        <v>110</v>
      </c>
      <c r="I49" s="93"/>
      <c r="J49" s="110">
        <v>0</v>
      </c>
      <c r="K49" s="110"/>
      <c r="L49" s="83"/>
    </row>
    <row r="50" spans="2:15" ht="14.45" customHeight="1">
      <c r="B50" s="82"/>
      <c r="C50" s="79"/>
      <c r="D50" s="79"/>
      <c r="E50" s="115"/>
      <c r="F50" s="115"/>
      <c r="G50" s="79"/>
      <c r="H50" s="93" t="s">
        <v>111</v>
      </c>
      <c r="I50" s="93"/>
      <c r="J50" s="110">
        <v>0</v>
      </c>
      <c r="K50" s="110"/>
      <c r="L50" s="83"/>
    </row>
    <row r="51" spans="2:15" ht="14.45" customHeight="1">
      <c r="B51" s="82"/>
      <c r="C51" s="79"/>
      <c r="D51" s="79"/>
      <c r="E51" s="115"/>
      <c r="F51" s="115"/>
      <c r="G51" s="79"/>
      <c r="H51" s="93" t="s">
        <v>112</v>
      </c>
      <c r="I51" s="93"/>
      <c r="J51" s="110">
        <v>0</v>
      </c>
      <c r="K51" s="110"/>
      <c r="L51" s="83"/>
    </row>
    <row r="52" spans="2:15" ht="24">
      <c r="B52" s="82"/>
      <c r="C52" s="79"/>
      <c r="D52" s="79"/>
      <c r="E52" s="115"/>
      <c r="F52" s="115"/>
      <c r="G52" s="79"/>
      <c r="H52" s="93" t="s">
        <v>113</v>
      </c>
      <c r="I52" s="93"/>
      <c r="J52" s="110">
        <v>0</v>
      </c>
      <c r="K52" s="110"/>
      <c r="L52" s="83"/>
    </row>
    <row r="53" spans="2:15" ht="14.45" customHeight="1">
      <c r="B53" s="82"/>
      <c r="C53" s="79"/>
      <c r="D53" s="79"/>
      <c r="E53" s="115"/>
      <c r="F53" s="115"/>
      <c r="G53" s="79"/>
      <c r="H53" s="93" t="s">
        <v>114</v>
      </c>
      <c r="I53" s="93"/>
      <c r="J53" s="110">
        <v>0</v>
      </c>
      <c r="K53" s="110"/>
      <c r="L53" s="83"/>
    </row>
    <row r="54" spans="2:15" ht="14.45" customHeight="1">
      <c r="B54" s="82"/>
      <c r="C54" s="79"/>
      <c r="D54" s="79"/>
      <c r="E54" s="115"/>
      <c r="F54" s="115"/>
      <c r="G54" s="79"/>
      <c r="H54" s="93"/>
      <c r="I54" s="93"/>
      <c r="J54" s="110"/>
      <c r="K54" s="110"/>
      <c r="L54" s="83"/>
    </row>
    <row r="55" spans="2:15" ht="14.45" customHeight="1">
      <c r="B55" s="82"/>
      <c r="C55" s="79"/>
      <c r="D55" s="79"/>
      <c r="E55" s="115"/>
      <c r="F55" s="115"/>
      <c r="G55" s="79"/>
      <c r="H55" s="212" t="s">
        <v>115</v>
      </c>
      <c r="I55" s="212"/>
      <c r="J55" s="122">
        <f>J56</f>
        <v>0</v>
      </c>
      <c r="K55" s="123"/>
      <c r="L55" s="83"/>
    </row>
    <row r="56" spans="2:15">
      <c r="B56" s="82"/>
      <c r="C56" s="79"/>
      <c r="D56" s="79"/>
      <c r="E56" s="115"/>
      <c r="F56" s="115"/>
      <c r="G56" s="79"/>
      <c r="H56" s="205" t="s">
        <v>116</v>
      </c>
      <c r="I56" s="205"/>
      <c r="J56" s="110">
        <v>0</v>
      </c>
      <c r="K56" s="110"/>
      <c r="L56" s="83"/>
    </row>
    <row r="57" spans="2:15">
      <c r="B57" s="82"/>
      <c r="C57" s="79"/>
      <c r="D57" s="79"/>
      <c r="E57" s="115"/>
      <c r="F57" s="115"/>
      <c r="G57" s="79"/>
      <c r="H57" s="87"/>
      <c r="I57" s="74"/>
      <c r="J57" s="111"/>
      <c r="K57" s="111"/>
      <c r="L57" s="83"/>
    </row>
    <row r="58" spans="2:15" ht="14.45" customHeight="1">
      <c r="B58" s="82"/>
      <c r="C58" s="79"/>
      <c r="D58" s="79"/>
      <c r="E58" s="115"/>
      <c r="F58" s="115"/>
      <c r="G58" s="79"/>
      <c r="H58" s="213" t="s">
        <v>117</v>
      </c>
      <c r="I58" s="213"/>
      <c r="J58" s="126">
        <f>J11+J16+J32+J37+J47+J55</f>
        <v>248585153.82999998</v>
      </c>
      <c r="K58" s="127"/>
      <c r="L58" s="83"/>
      <c r="M58" s="118">
        <f>+J58+M60</f>
        <v>252474449.49999997</v>
      </c>
      <c r="N58" s="118"/>
      <c r="O58" s="118"/>
    </row>
    <row r="59" spans="2:15" ht="7.15" customHeight="1">
      <c r="B59" s="82"/>
      <c r="C59" s="79"/>
      <c r="D59" s="79"/>
      <c r="E59" s="115"/>
      <c r="F59" s="115"/>
      <c r="G59" s="79"/>
      <c r="H59" s="88"/>
      <c r="I59" s="88"/>
      <c r="J59" s="111"/>
      <c r="K59" s="111"/>
      <c r="L59" s="83"/>
    </row>
    <row r="60" spans="2:15">
      <c r="B60" s="89"/>
      <c r="C60" s="90"/>
      <c r="D60" s="90"/>
      <c r="E60" s="116"/>
      <c r="F60" s="116"/>
      <c r="G60" s="90"/>
      <c r="H60" s="210" t="s">
        <v>118</v>
      </c>
      <c r="I60" s="210"/>
      <c r="J60" s="128">
        <f>E44-J58</f>
        <v>15628899.940000027</v>
      </c>
      <c r="K60" s="129"/>
      <c r="L60" s="91"/>
      <c r="M60" s="118">
        <v>3889295.67</v>
      </c>
      <c r="N60" s="118">
        <f>+J60-M60</f>
        <v>11739604.270000027</v>
      </c>
      <c r="O60" s="118"/>
    </row>
    <row r="61" spans="2:15" ht="5.45" customHeight="1">
      <c r="B61" s="79"/>
      <c r="C61" s="74"/>
      <c r="D61" s="74"/>
      <c r="E61" s="117"/>
      <c r="F61" s="117"/>
      <c r="G61" s="79"/>
      <c r="H61" s="74"/>
      <c r="I61" s="74"/>
      <c r="J61" s="117"/>
      <c r="K61" s="117"/>
      <c r="L61" s="79"/>
      <c r="N61" s="118"/>
    </row>
    <row r="62" spans="2:15" ht="15" customHeight="1">
      <c r="C62" s="200" t="s">
        <v>59</v>
      </c>
      <c r="D62" s="200"/>
      <c r="E62" s="200"/>
      <c r="F62" s="200"/>
      <c r="G62" s="200"/>
      <c r="H62" s="200"/>
      <c r="I62" s="200"/>
      <c r="J62" s="200"/>
      <c r="K62" s="200"/>
      <c r="N62" s="118"/>
      <c r="O62" s="118"/>
    </row>
    <row r="63" spans="2:15" ht="48.6" customHeight="1">
      <c r="B63" s="211" t="s">
        <v>60</v>
      </c>
      <c r="C63" s="211"/>
      <c r="D63" s="75"/>
      <c r="E63" s="211" t="s">
        <v>61</v>
      </c>
      <c r="F63" s="211"/>
      <c r="G63" s="211"/>
      <c r="H63" s="70"/>
      <c r="I63" s="211" t="s">
        <v>151</v>
      </c>
      <c r="J63" s="211"/>
      <c r="K63" s="211"/>
      <c r="L63" s="211"/>
      <c r="M63" s="118"/>
    </row>
    <row r="64" spans="2:15" ht="28.15" customHeight="1">
      <c r="B64" s="203" t="s">
        <v>62</v>
      </c>
      <c r="C64" s="203"/>
      <c r="D64" s="92"/>
      <c r="E64" s="203" t="s">
        <v>63</v>
      </c>
      <c r="F64" s="203"/>
      <c r="G64" s="203"/>
      <c r="I64" s="204" t="s">
        <v>169</v>
      </c>
      <c r="J64" s="204"/>
      <c r="K64" s="204"/>
      <c r="L64" s="204"/>
    </row>
  </sheetData>
  <mergeCells count="69">
    <mergeCell ref="B63:C63"/>
    <mergeCell ref="E63:G63"/>
    <mergeCell ref="D2:J2"/>
    <mergeCell ref="D3:J3"/>
    <mergeCell ref="D4:J4"/>
    <mergeCell ref="C8:D8"/>
    <mergeCell ref="H8:I8"/>
    <mergeCell ref="E8:F8"/>
    <mergeCell ref="J8:K8"/>
    <mergeCell ref="D6:J6"/>
    <mergeCell ref="C16:D16"/>
    <mergeCell ref="H16:I16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20:I20"/>
    <mergeCell ref="C21:D21"/>
    <mergeCell ref="H23:I23"/>
    <mergeCell ref="C22:D22"/>
    <mergeCell ref="H24:I24"/>
    <mergeCell ref="H21:I21"/>
    <mergeCell ref="H22:I22"/>
    <mergeCell ref="C17:D17"/>
    <mergeCell ref="H17:I17"/>
    <mergeCell ref="C18:D18"/>
    <mergeCell ref="H18:I18"/>
    <mergeCell ref="C19:D19"/>
    <mergeCell ref="H19:I19"/>
    <mergeCell ref="C32:D32"/>
    <mergeCell ref="C34:D34"/>
    <mergeCell ref="H32:I32"/>
    <mergeCell ref="C25:D25"/>
    <mergeCell ref="H27:I27"/>
    <mergeCell ref="H26:I26"/>
    <mergeCell ref="H28:I28"/>
    <mergeCell ref="H33:I33"/>
    <mergeCell ref="H34:I34"/>
    <mergeCell ref="H29:I29"/>
    <mergeCell ref="C31:D31"/>
    <mergeCell ref="H30:I30"/>
    <mergeCell ref="H60:I60"/>
    <mergeCell ref="I63:L63"/>
    <mergeCell ref="H55:I55"/>
    <mergeCell ref="H56:I56"/>
    <mergeCell ref="H58:I58"/>
    <mergeCell ref="H47:I47"/>
    <mergeCell ref="B64:C64"/>
    <mergeCell ref="E64:G64"/>
    <mergeCell ref="I64:L64"/>
    <mergeCell ref="C35:D35"/>
    <mergeCell ref="C36:D36"/>
    <mergeCell ref="C37:D37"/>
    <mergeCell ref="H35:I35"/>
    <mergeCell ref="C44:D44"/>
    <mergeCell ref="H37:I37"/>
    <mergeCell ref="C45:D45"/>
    <mergeCell ref="H38:I38"/>
    <mergeCell ref="H39:I39"/>
    <mergeCell ref="H40:I40"/>
    <mergeCell ref="H41:I41"/>
    <mergeCell ref="H42:I42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verticalDpi="597" r:id="rId1"/>
  <headerFooter scaleWithDoc="0" alignWithMargins="0"/>
  <rowBreaks count="1" manualBreakCount="1">
    <brk id="4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T82"/>
  <sheetViews>
    <sheetView view="pageBreakPreview" zoomScaleNormal="100" zoomScaleSheetLayoutView="100" workbookViewId="0"/>
  </sheetViews>
  <sheetFormatPr baseColWidth="10" defaultRowHeight="15"/>
  <cols>
    <col min="1" max="1" width="1" customWidth="1"/>
    <col min="2" max="2" width="2.7109375" style="65" customWidth="1"/>
    <col min="3" max="3" width="15.140625" style="65" customWidth="1"/>
    <col min="4" max="4" width="29.85546875" customWidth="1"/>
    <col min="5" max="5" width="15.28515625" customWidth="1"/>
    <col min="6" max="6" width="15.42578125" customWidth="1"/>
    <col min="7" max="7" width="3.7109375" customWidth="1"/>
    <col min="8" max="8" width="13.85546875" customWidth="1"/>
    <col min="9" max="9" width="29" customWidth="1"/>
    <col min="10" max="10" width="14.7109375" customWidth="1"/>
    <col min="11" max="11" width="16.140625" customWidth="1"/>
    <col min="12" max="12" width="1.5703125" customWidth="1"/>
    <col min="13" max="13" width="16.7109375" customWidth="1"/>
    <col min="14" max="14" width="19.7109375" bestFit="1" customWidth="1"/>
    <col min="15" max="15" width="14.5703125" customWidth="1"/>
    <col min="16" max="16" width="14.140625" bestFit="1" customWidth="1"/>
    <col min="17" max="17" width="15" customWidth="1"/>
    <col min="18" max="18" width="17.140625" customWidth="1"/>
    <col min="20" max="20" width="15.28515625" customWidth="1"/>
    <col min="257" max="257" width="1.7109375" customWidth="1"/>
    <col min="259" max="259" width="15.140625" customWidth="1"/>
    <col min="260" max="260" width="21" customWidth="1"/>
    <col min="264" max="264" width="13.85546875" customWidth="1"/>
    <col min="265" max="265" width="22.140625" customWidth="1"/>
    <col min="513" max="513" width="1.7109375" customWidth="1"/>
    <col min="515" max="515" width="15.140625" customWidth="1"/>
    <col min="516" max="516" width="21" customWidth="1"/>
    <col min="520" max="520" width="13.85546875" customWidth="1"/>
    <col min="521" max="521" width="22.140625" customWidth="1"/>
    <col min="769" max="769" width="1.7109375" customWidth="1"/>
    <col min="771" max="771" width="15.140625" customWidth="1"/>
    <col min="772" max="772" width="21" customWidth="1"/>
    <col min="776" max="776" width="13.85546875" customWidth="1"/>
    <col min="777" max="777" width="22.140625" customWidth="1"/>
    <col min="1025" max="1025" width="1.7109375" customWidth="1"/>
    <col min="1027" max="1027" width="15.140625" customWidth="1"/>
    <col min="1028" max="1028" width="21" customWidth="1"/>
    <col min="1032" max="1032" width="13.85546875" customWidth="1"/>
    <col min="1033" max="1033" width="22.140625" customWidth="1"/>
    <col min="1281" max="1281" width="1.7109375" customWidth="1"/>
    <col min="1283" max="1283" width="15.140625" customWidth="1"/>
    <col min="1284" max="1284" width="21" customWidth="1"/>
    <col min="1288" max="1288" width="13.85546875" customWidth="1"/>
    <col min="1289" max="1289" width="22.140625" customWidth="1"/>
    <col min="1537" max="1537" width="1.7109375" customWidth="1"/>
    <col min="1539" max="1539" width="15.140625" customWidth="1"/>
    <col min="1540" max="1540" width="21" customWidth="1"/>
    <col min="1544" max="1544" width="13.85546875" customWidth="1"/>
    <col min="1545" max="1545" width="22.140625" customWidth="1"/>
    <col min="1793" max="1793" width="1.7109375" customWidth="1"/>
    <col min="1795" max="1795" width="15.140625" customWidth="1"/>
    <col min="1796" max="1796" width="21" customWidth="1"/>
    <col min="1800" max="1800" width="13.85546875" customWidth="1"/>
    <col min="1801" max="1801" width="22.140625" customWidth="1"/>
    <col min="2049" max="2049" width="1.7109375" customWidth="1"/>
    <col min="2051" max="2051" width="15.140625" customWidth="1"/>
    <col min="2052" max="2052" width="21" customWidth="1"/>
    <col min="2056" max="2056" width="13.85546875" customWidth="1"/>
    <col min="2057" max="2057" width="22.140625" customWidth="1"/>
    <col min="2305" max="2305" width="1.7109375" customWidth="1"/>
    <col min="2307" max="2307" width="15.140625" customWidth="1"/>
    <col min="2308" max="2308" width="21" customWidth="1"/>
    <col min="2312" max="2312" width="13.85546875" customWidth="1"/>
    <col min="2313" max="2313" width="22.140625" customWidth="1"/>
    <col min="2561" max="2561" width="1.7109375" customWidth="1"/>
    <col min="2563" max="2563" width="15.140625" customWidth="1"/>
    <col min="2564" max="2564" width="21" customWidth="1"/>
    <col min="2568" max="2568" width="13.85546875" customWidth="1"/>
    <col min="2569" max="2569" width="22.140625" customWidth="1"/>
    <col min="2817" max="2817" width="1.7109375" customWidth="1"/>
    <col min="2819" max="2819" width="15.140625" customWidth="1"/>
    <col min="2820" max="2820" width="21" customWidth="1"/>
    <col min="2824" max="2824" width="13.85546875" customWidth="1"/>
    <col min="2825" max="2825" width="22.140625" customWidth="1"/>
    <col min="3073" max="3073" width="1.7109375" customWidth="1"/>
    <col min="3075" max="3075" width="15.140625" customWidth="1"/>
    <col min="3076" max="3076" width="21" customWidth="1"/>
    <col min="3080" max="3080" width="13.85546875" customWidth="1"/>
    <col min="3081" max="3081" width="22.140625" customWidth="1"/>
    <col min="3329" max="3329" width="1.7109375" customWidth="1"/>
    <col min="3331" max="3331" width="15.140625" customWidth="1"/>
    <col min="3332" max="3332" width="21" customWidth="1"/>
    <col min="3336" max="3336" width="13.85546875" customWidth="1"/>
    <col min="3337" max="3337" width="22.140625" customWidth="1"/>
    <col min="3585" max="3585" width="1.7109375" customWidth="1"/>
    <col min="3587" max="3587" width="15.140625" customWidth="1"/>
    <col min="3588" max="3588" width="21" customWidth="1"/>
    <col min="3592" max="3592" width="13.85546875" customWidth="1"/>
    <col min="3593" max="3593" width="22.140625" customWidth="1"/>
    <col min="3841" max="3841" width="1.7109375" customWidth="1"/>
    <col min="3843" max="3843" width="15.140625" customWidth="1"/>
    <col min="3844" max="3844" width="21" customWidth="1"/>
    <col min="3848" max="3848" width="13.85546875" customWidth="1"/>
    <col min="3849" max="3849" width="22.140625" customWidth="1"/>
    <col min="4097" max="4097" width="1.7109375" customWidth="1"/>
    <col min="4099" max="4099" width="15.140625" customWidth="1"/>
    <col min="4100" max="4100" width="21" customWidth="1"/>
    <col min="4104" max="4104" width="13.85546875" customWidth="1"/>
    <col min="4105" max="4105" width="22.140625" customWidth="1"/>
    <col min="4353" max="4353" width="1.7109375" customWidth="1"/>
    <col min="4355" max="4355" width="15.140625" customWidth="1"/>
    <col min="4356" max="4356" width="21" customWidth="1"/>
    <col min="4360" max="4360" width="13.85546875" customWidth="1"/>
    <col min="4361" max="4361" width="22.140625" customWidth="1"/>
    <col min="4609" max="4609" width="1.7109375" customWidth="1"/>
    <col min="4611" max="4611" width="15.140625" customWidth="1"/>
    <col min="4612" max="4612" width="21" customWidth="1"/>
    <col min="4616" max="4616" width="13.85546875" customWidth="1"/>
    <col min="4617" max="4617" width="22.140625" customWidth="1"/>
    <col min="4865" max="4865" width="1.7109375" customWidth="1"/>
    <col min="4867" max="4867" width="15.140625" customWidth="1"/>
    <col min="4868" max="4868" width="21" customWidth="1"/>
    <col min="4872" max="4872" width="13.85546875" customWidth="1"/>
    <col min="4873" max="4873" width="22.140625" customWidth="1"/>
    <col min="5121" max="5121" width="1.7109375" customWidth="1"/>
    <col min="5123" max="5123" width="15.140625" customWidth="1"/>
    <col min="5124" max="5124" width="21" customWidth="1"/>
    <col min="5128" max="5128" width="13.85546875" customWidth="1"/>
    <col min="5129" max="5129" width="22.140625" customWidth="1"/>
    <col min="5377" max="5377" width="1.7109375" customWidth="1"/>
    <col min="5379" max="5379" width="15.140625" customWidth="1"/>
    <col min="5380" max="5380" width="21" customWidth="1"/>
    <col min="5384" max="5384" width="13.85546875" customWidth="1"/>
    <col min="5385" max="5385" width="22.140625" customWidth="1"/>
    <col min="5633" max="5633" width="1.7109375" customWidth="1"/>
    <col min="5635" max="5635" width="15.140625" customWidth="1"/>
    <col min="5636" max="5636" width="21" customWidth="1"/>
    <col min="5640" max="5640" width="13.85546875" customWidth="1"/>
    <col min="5641" max="5641" width="22.140625" customWidth="1"/>
    <col min="5889" max="5889" width="1.7109375" customWidth="1"/>
    <col min="5891" max="5891" width="15.140625" customWidth="1"/>
    <col min="5892" max="5892" width="21" customWidth="1"/>
    <col min="5896" max="5896" width="13.85546875" customWidth="1"/>
    <col min="5897" max="5897" width="22.140625" customWidth="1"/>
    <col min="6145" max="6145" width="1.7109375" customWidth="1"/>
    <col min="6147" max="6147" width="15.140625" customWidth="1"/>
    <col min="6148" max="6148" width="21" customWidth="1"/>
    <col min="6152" max="6152" width="13.85546875" customWidth="1"/>
    <col min="6153" max="6153" width="22.140625" customWidth="1"/>
    <col min="6401" max="6401" width="1.7109375" customWidth="1"/>
    <col min="6403" max="6403" width="15.140625" customWidth="1"/>
    <col min="6404" max="6404" width="21" customWidth="1"/>
    <col min="6408" max="6408" width="13.85546875" customWidth="1"/>
    <col min="6409" max="6409" width="22.140625" customWidth="1"/>
    <col min="6657" max="6657" width="1.7109375" customWidth="1"/>
    <col min="6659" max="6659" width="15.140625" customWidth="1"/>
    <col min="6660" max="6660" width="21" customWidth="1"/>
    <col min="6664" max="6664" width="13.85546875" customWidth="1"/>
    <col min="6665" max="6665" width="22.140625" customWidth="1"/>
    <col min="6913" max="6913" width="1.7109375" customWidth="1"/>
    <col min="6915" max="6915" width="15.140625" customWidth="1"/>
    <col min="6916" max="6916" width="21" customWidth="1"/>
    <col min="6920" max="6920" width="13.85546875" customWidth="1"/>
    <col min="6921" max="6921" width="22.140625" customWidth="1"/>
    <col min="7169" max="7169" width="1.7109375" customWidth="1"/>
    <col min="7171" max="7171" width="15.140625" customWidth="1"/>
    <col min="7172" max="7172" width="21" customWidth="1"/>
    <col min="7176" max="7176" width="13.85546875" customWidth="1"/>
    <col min="7177" max="7177" width="22.140625" customWidth="1"/>
    <col min="7425" max="7425" width="1.7109375" customWidth="1"/>
    <col min="7427" max="7427" width="15.140625" customWidth="1"/>
    <col min="7428" max="7428" width="21" customWidth="1"/>
    <col min="7432" max="7432" width="13.85546875" customWidth="1"/>
    <col min="7433" max="7433" width="22.140625" customWidth="1"/>
    <col min="7681" max="7681" width="1.7109375" customWidth="1"/>
    <col min="7683" max="7683" width="15.140625" customWidth="1"/>
    <col min="7684" max="7684" width="21" customWidth="1"/>
    <col min="7688" max="7688" width="13.85546875" customWidth="1"/>
    <col min="7689" max="7689" width="22.140625" customWidth="1"/>
    <col min="7937" max="7937" width="1.7109375" customWidth="1"/>
    <col min="7939" max="7939" width="15.140625" customWidth="1"/>
    <col min="7940" max="7940" width="21" customWidth="1"/>
    <col min="7944" max="7944" width="13.85546875" customWidth="1"/>
    <col min="7945" max="7945" width="22.140625" customWidth="1"/>
    <col min="8193" max="8193" width="1.7109375" customWidth="1"/>
    <col min="8195" max="8195" width="15.140625" customWidth="1"/>
    <col min="8196" max="8196" width="21" customWidth="1"/>
    <col min="8200" max="8200" width="13.85546875" customWidth="1"/>
    <col min="8201" max="8201" width="22.140625" customWidth="1"/>
    <col min="8449" max="8449" width="1.7109375" customWidth="1"/>
    <col min="8451" max="8451" width="15.140625" customWidth="1"/>
    <col min="8452" max="8452" width="21" customWidth="1"/>
    <col min="8456" max="8456" width="13.85546875" customWidth="1"/>
    <col min="8457" max="8457" width="22.140625" customWidth="1"/>
    <col min="8705" max="8705" width="1.7109375" customWidth="1"/>
    <col min="8707" max="8707" width="15.140625" customWidth="1"/>
    <col min="8708" max="8708" width="21" customWidth="1"/>
    <col min="8712" max="8712" width="13.85546875" customWidth="1"/>
    <col min="8713" max="8713" width="22.140625" customWidth="1"/>
    <col min="8961" max="8961" width="1.7109375" customWidth="1"/>
    <col min="8963" max="8963" width="15.140625" customWidth="1"/>
    <col min="8964" max="8964" width="21" customWidth="1"/>
    <col min="8968" max="8968" width="13.85546875" customWidth="1"/>
    <col min="8969" max="8969" width="22.140625" customWidth="1"/>
    <col min="9217" max="9217" width="1.7109375" customWidth="1"/>
    <col min="9219" max="9219" width="15.140625" customWidth="1"/>
    <col min="9220" max="9220" width="21" customWidth="1"/>
    <col min="9224" max="9224" width="13.85546875" customWidth="1"/>
    <col min="9225" max="9225" width="22.140625" customWidth="1"/>
    <col min="9473" max="9473" width="1.7109375" customWidth="1"/>
    <col min="9475" max="9475" width="15.140625" customWidth="1"/>
    <col min="9476" max="9476" width="21" customWidth="1"/>
    <col min="9480" max="9480" width="13.85546875" customWidth="1"/>
    <col min="9481" max="9481" width="22.140625" customWidth="1"/>
    <col min="9729" max="9729" width="1.7109375" customWidth="1"/>
    <col min="9731" max="9731" width="15.140625" customWidth="1"/>
    <col min="9732" max="9732" width="21" customWidth="1"/>
    <col min="9736" max="9736" width="13.85546875" customWidth="1"/>
    <col min="9737" max="9737" width="22.140625" customWidth="1"/>
    <col min="9985" max="9985" width="1.7109375" customWidth="1"/>
    <col min="9987" max="9987" width="15.140625" customWidth="1"/>
    <col min="9988" max="9988" width="21" customWidth="1"/>
    <col min="9992" max="9992" width="13.85546875" customWidth="1"/>
    <col min="9993" max="9993" width="22.140625" customWidth="1"/>
    <col min="10241" max="10241" width="1.7109375" customWidth="1"/>
    <col min="10243" max="10243" width="15.140625" customWidth="1"/>
    <col min="10244" max="10244" width="21" customWidth="1"/>
    <col min="10248" max="10248" width="13.85546875" customWidth="1"/>
    <col min="10249" max="10249" width="22.140625" customWidth="1"/>
    <col min="10497" max="10497" width="1.7109375" customWidth="1"/>
    <col min="10499" max="10499" width="15.140625" customWidth="1"/>
    <col min="10500" max="10500" width="21" customWidth="1"/>
    <col min="10504" max="10504" width="13.85546875" customWidth="1"/>
    <col min="10505" max="10505" width="22.140625" customWidth="1"/>
    <col min="10753" max="10753" width="1.7109375" customWidth="1"/>
    <col min="10755" max="10755" width="15.140625" customWidth="1"/>
    <col min="10756" max="10756" width="21" customWidth="1"/>
    <col min="10760" max="10760" width="13.85546875" customWidth="1"/>
    <col min="10761" max="10761" width="22.140625" customWidth="1"/>
    <col min="11009" max="11009" width="1.7109375" customWidth="1"/>
    <col min="11011" max="11011" width="15.140625" customWidth="1"/>
    <col min="11012" max="11012" width="21" customWidth="1"/>
    <col min="11016" max="11016" width="13.85546875" customWidth="1"/>
    <col min="11017" max="11017" width="22.140625" customWidth="1"/>
    <col min="11265" max="11265" width="1.7109375" customWidth="1"/>
    <col min="11267" max="11267" width="15.140625" customWidth="1"/>
    <col min="11268" max="11268" width="21" customWidth="1"/>
    <col min="11272" max="11272" width="13.85546875" customWidth="1"/>
    <col min="11273" max="11273" width="22.140625" customWidth="1"/>
    <col min="11521" max="11521" width="1.7109375" customWidth="1"/>
    <col min="11523" max="11523" width="15.140625" customWidth="1"/>
    <col min="11524" max="11524" width="21" customWidth="1"/>
    <col min="11528" max="11528" width="13.85546875" customWidth="1"/>
    <col min="11529" max="11529" width="22.140625" customWidth="1"/>
    <col min="11777" max="11777" width="1.7109375" customWidth="1"/>
    <col min="11779" max="11779" width="15.140625" customWidth="1"/>
    <col min="11780" max="11780" width="21" customWidth="1"/>
    <col min="11784" max="11784" width="13.85546875" customWidth="1"/>
    <col min="11785" max="11785" width="22.140625" customWidth="1"/>
    <col min="12033" max="12033" width="1.7109375" customWidth="1"/>
    <col min="12035" max="12035" width="15.140625" customWidth="1"/>
    <col min="12036" max="12036" width="21" customWidth="1"/>
    <col min="12040" max="12040" width="13.85546875" customWidth="1"/>
    <col min="12041" max="12041" width="22.140625" customWidth="1"/>
    <col min="12289" max="12289" width="1.7109375" customWidth="1"/>
    <col min="12291" max="12291" width="15.140625" customWidth="1"/>
    <col min="12292" max="12292" width="21" customWidth="1"/>
    <col min="12296" max="12296" width="13.85546875" customWidth="1"/>
    <col min="12297" max="12297" width="22.140625" customWidth="1"/>
    <col min="12545" max="12545" width="1.7109375" customWidth="1"/>
    <col min="12547" max="12547" width="15.140625" customWidth="1"/>
    <col min="12548" max="12548" width="21" customWidth="1"/>
    <col min="12552" max="12552" width="13.85546875" customWidth="1"/>
    <col min="12553" max="12553" width="22.140625" customWidth="1"/>
    <col min="12801" max="12801" width="1.7109375" customWidth="1"/>
    <col min="12803" max="12803" width="15.140625" customWidth="1"/>
    <col min="12804" max="12804" width="21" customWidth="1"/>
    <col min="12808" max="12808" width="13.85546875" customWidth="1"/>
    <col min="12809" max="12809" width="22.140625" customWidth="1"/>
    <col min="13057" max="13057" width="1.7109375" customWidth="1"/>
    <col min="13059" max="13059" width="15.140625" customWidth="1"/>
    <col min="13060" max="13060" width="21" customWidth="1"/>
    <col min="13064" max="13064" width="13.85546875" customWidth="1"/>
    <col min="13065" max="13065" width="22.140625" customWidth="1"/>
    <col min="13313" max="13313" width="1.7109375" customWidth="1"/>
    <col min="13315" max="13315" width="15.140625" customWidth="1"/>
    <col min="13316" max="13316" width="21" customWidth="1"/>
    <col min="13320" max="13320" width="13.85546875" customWidth="1"/>
    <col min="13321" max="13321" width="22.140625" customWidth="1"/>
    <col min="13569" max="13569" width="1.7109375" customWidth="1"/>
    <col min="13571" max="13571" width="15.140625" customWidth="1"/>
    <col min="13572" max="13572" width="21" customWidth="1"/>
    <col min="13576" max="13576" width="13.85546875" customWidth="1"/>
    <col min="13577" max="13577" width="22.140625" customWidth="1"/>
    <col min="13825" max="13825" width="1.7109375" customWidth="1"/>
    <col min="13827" max="13827" width="15.140625" customWidth="1"/>
    <col min="13828" max="13828" width="21" customWidth="1"/>
    <col min="13832" max="13832" width="13.85546875" customWidth="1"/>
    <col min="13833" max="13833" width="22.140625" customWidth="1"/>
    <col min="14081" max="14081" width="1.7109375" customWidth="1"/>
    <col min="14083" max="14083" width="15.140625" customWidth="1"/>
    <col min="14084" max="14084" width="21" customWidth="1"/>
    <col min="14088" max="14088" width="13.85546875" customWidth="1"/>
    <col min="14089" max="14089" width="22.140625" customWidth="1"/>
    <col min="14337" max="14337" width="1.7109375" customWidth="1"/>
    <col min="14339" max="14339" width="15.140625" customWidth="1"/>
    <col min="14340" max="14340" width="21" customWidth="1"/>
    <col min="14344" max="14344" width="13.85546875" customWidth="1"/>
    <col min="14345" max="14345" width="22.140625" customWidth="1"/>
    <col min="14593" max="14593" width="1.7109375" customWidth="1"/>
    <col min="14595" max="14595" width="15.140625" customWidth="1"/>
    <col min="14596" max="14596" width="21" customWidth="1"/>
    <col min="14600" max="14600" width="13.85546875" customWidth="1"/>
    <col min="14601" max="14601" width="22.140625" customWidth="1"/>
    <col min="14849" max="14849" width="1.7109375" customWidth="1"/>
    <col min="14851" max="14851" width="15.140625" customWidth="1"/>
    <col min="14852" max="14852" width="21" customWidth="1"/>
    <col min="14856" max="14856" width="13.85546875" customWidth="1"/>
    <col min="14857" max="14857" width="22.140625" customWidth="1"/>
    <col min="15105" max="15105" width="1.7109375" customWidth="1"/>
    <col min="15107" max="15107" width="15.140625" customWidth="1"/>
    <col min="15108" max="15108" width="21" customWidth="1"/>
    <col min="15112" max="15112" width="13.85546875" customWidth="1"/>
    <col min="15113" max="15113" width="22.140625" customWidth="1"/>
    <col min="15361" max="15361" width="1.7109375" customWidth="1"/>
    <col min="15363" max="15363" width="15.140625" customWidth="1"/>
    <col min="15364" max="15364" width="21" customWidth="1"/>
    <col min="15368" max="15368" width="13.85546875" customWidth="1"/>
    <col min="15369" max="15369" width="22.140625" customWidth="1"/>
    <col min="15617" max="15617" width="1.7109375" customWidth="1"/>
    <col min="15619" max="15619" width="15.140625" customWidth="1"/>
    <col min="15620" max="15620" width="21" customWidth="1"/>
    <col min="15624" max="15624" width="13.85546875" customWidth="1"/>
    <col min="15625" max="15625" width="22.140625" customWidth="1"/>
    <col min="15873" max="15873" width="1.7109375" customWidth="1"/>
    <col min="15875" max="15875" width="15.140625" customWidth="1"/>
    <col min="15876" max="15876" width="21" customWidth="1"/>
    <col min="15880" max="15880" width="13.85546875" customWidth="1"/>
    <col min="15881" max="15881" width="22.140625" customWidth="1"/>
    <col min="16129" max="16129" width="1.7109375" customWidth="1"/>
    <col min="16131" max="16131" width="15.140625" customWidth="1"/>
    <col min="16132" max="16132" width="21" customWidth="1"/>
    <col min="16136" max="16136" width="13.85546875" customWidth="1"/>
    <col min="16137" max="16137" width="22.140625" customWidth="1"/>
  </cols>
  <sheetData>
    <row r="1" spans="1:18">
      <c r="A1" s="1"/>
      <c r="B1" s="52"/>
      <c r="C1" s="53"/>
      <c r="D1" s="233"/>
      <c r="E1" s="233"/>
      <c r="F1" s="233"/>
      <c r="G1" s="233"/>
      <c r="H1" s="233"/>
      <c r="I1" s="233"/>
      <c r="J1" s="233"/>
      <c r="K1" s="4"/>
      <c r="L1" s="4"/>
      <c r="M1" s="2"/>
    </row>
    <row r="2" spans="1:18" ht="15.75">
      <c r="A2" s="1"/>
      <c r="B2" s="52"/>
      <c r="C2" s="53"/>
      <c r="D2" s="234" t="s">
        <v>0</v>
      </c>
      <c r="E2" s="234"/>
      <c r="F2" s="234"/>
      <c r="G2" s="234"/>
      <c r="H2" s="234"/>
      <c r="I2" s="234"/>
      <c r="J2" s="234"/>
      <c r="K2" s="4"/>
      <c r="L2" s="4"/>
      <c r="M2" s="2"/>
    </row>
    <row r="3" spans="1:18" ht="15.75">
      <c r="A3" s="1"/>
      <c r="B3" s="52"/>
      <c r="C3" s="53"/>
      <c r="D3" s="234" t="s">
        <v>170</v>
      </c>
      <c r="E3" s="234"/>
      <c r="F3" s="234"/>
      <c r="G3" s="234"/>
      <c r="H3" s="234"/>
      <c r="I3" s="234"/>
      <c r="J3" s="234"/>
      <c r="K3" s="4"/>
      <c r="L3" s="4"/>
      <c r="M3" s="2"/>
    </row>
    <row r="4" spans="1:18" ht="15.75">
      <c r="A4" s="1"/>
      <c r="B4" s="52"/>
      <c r="C4" s="5"/>
      <c r="D4" s="235" t="s">
        <v>1</v>
      </c>
      <c r="E4" s="235"/>
      <c r="F4" s="235"/>
      <c r="G4" s="235"/>
      <c r="H4" s="235"/>
      <c r="I4" s="235"/>
      <c r="J4" s="235"/>
      <c r="K4" s="5"/>
      <c r="L4" s="5"/>
      <c r="M4" s="2"/>
    </row>
    <row r="5" spans="1:18" ht="15.75">
      <c r="A5" s="1"/>
      <c r="B5" s="6"/>
      <c r="C5" s="66"/>
      <c r="D5" s="236" t="s">
        <v>2</v>
      </c>
      <c r="E5" s="236"/>
      <c r="F5" s="236"/>
      <c r="G5" s="236"/>
      <c r="H5" s="236"/>
      <c r="I5" s="236"/>
      <c r="J5" s="236"/>
      <c r="K5" s="2"/>
      <c r="L5" s="2"/>
      <c r="M5" s="2"/>
    </row>
    <row r="6" spans="1:18" ht="9.6" customHeight="1">
      <c r="A6" s="1"/>
      <c r="B6" s="5"/>
      <c r="C6" s="5"/>
      <c r="D6" s="5"/>
      <c r="E6" s="5"/>
      <c r="F6" s="5"/>
      <c r="G6" s="7"/>
      <c r="H6" s="5"/>
      <c r="I6" s="5"/>
      <c r="J6" s="5"/>
      <c r="K6" s="5"/>
      <c r="L6" s="3"/>
      <c r="M6" s="2"/>
    </row>
    <row r="7" spans="1:18">
      <c r="A7" s="1"/>
      <c r="B7" s="238"/>
      <c r="C7" s="240" t="s">
        <v>3</v>
      </c>
      <c r="D7" s="240"/>
      <c r="E7" s="8" t="s">
        <v>4</v>
      </c>
      <c r="F7" s="8"/>
      <c r="G7" s="242"/>
      <c r="H7" s="240" t="s">
        <v>3</v>
      </c>
      <c r="I7" s="240"/>
      <c r="J7" s="8" t="s">
        <v>4</v>
      </c>
      <c r="K7" s="8"/>
      <c r="L7" s="9"/>
      <c r="M7" s="2"/>
    </row>
    <row r="8" spans="1:18">
      <c r="A8" s="1"/>
      <c r="B8" s="239"/>
      <c r="C8" s="241"/>
      <c r="D8" s="241"/>
      <c r="E8" s="237">
        <v>2018</v>
      </c>
      <c r="F8" s="237"/>
      <c r="G8" s="243"/>
      <c r="H8" s="241"/>
      <c r="I8" s="241"/>
      <c r="J8" s="237">
        <v>2018</v>
      </c>
      <c r="K8" s="237"/>
      <c r="L8" s="10"/>
      <c r="M8" s="2"/>
    </row>
    <row r="9" spans="1:18" ht="4.9000000000000004" customHeight="1">
      <c r="A9" s="1"/>
      <c r="B9" s="46"/>
      <c r="C9" s="47"/>
      <c r="D9" s="47"/>
      <c r="E9" s="47"/>
      <c r="F9" s="47"/>
      <c r="G9" s="48"/>
      <c r="H9" s="47"/>
      <c r="I9" s="47"/>
      <c r="J9" s="47"/>
      <c r="K9" s="47"/>
      <c r="L9" s="49"/>
      <c r="M9" s="2"/>
    </row>
    <row r="10" spans="1:18" ht="4.9000000000000004" customHeight="1">
      <c r="A10" s="1"/>
      <c r="B10" s="11"/>
      <c r="C10" s="5"/>
      <c r="D10" s="5"/>
      <c r="E10" s="5"/>
      <c r="F10" s="5"/>
      <c r="G10" s="7"/>
      <c r="H10" s="5"/>
      <c r="I10" s="5"/>
      <c r="J10" s="5"/>
      <c r="K10" s="5"/>
      <c r="L10" s="12"/>
      <c r="M10" s="2"/>
    </row>
    <row r="11" spans="1:18">
      <c r="A11" s="1"/>
      <c r="B11" s="54"/>
      <c r="C11" s="225" t="s">
        <v>5</v>
      </c>
      <c r="D11" s="225"/>
      <c r="E11" s="13"/>
      <c r="F11" s="14"/>
      <c r="G11" s="15"/>
      <c r="H11" s="225" t="s">
        <v>6</v>
      </c>
      <c r="I11" s="225"/>
      <c r="J11" s="16"/>
      <c r="K11" s="16"/>
      <c r="L11" s="12"/>
      <c r="M11" s="2"/>
    </row>
    <row r="12" spans="1:18" ht="6" customHeight="1">
      <c r="A12" s="1"/>
      <c r="B12" s="54"/>
      <c r="C12" s="55"/>
      <c r="D12" s="16"/>
      <c r="E12" s="18"/>
      <c r="F12" s="18"/>
      <c r="G12" s="15"/>
      <c r="H12" s="17"/>
      <c r="I12" s="16"/>
      <c r="J12" s="19"/>
      <c r="K12" s="19"/>
      <c r="L12" s="12"/>
      <c r="M12" s="2"/>
    </row>
    <row r="13" spans="1:18" s="44" customFormat="1" ht="12.75">
      <c r="A13" s="42"/>
      <c r="B13" s="56"/>
      <c r="C13" s="226" t="s">
        <v>7</v>
      </c>
      <c r="D13" s="226"/>
      <c r="E13" s="130"/>
      <c r="F13" s="130"/>
      <c r="G13" s="131"/>
      <c r="H13" s="222" t="s">
        <v>8</v>
      </c>
      <c r="I13" s="222"/>
      <c r="J13" s="130"/>
      <c r="K13" s="130"/>
      <c r="L13" s="50"/>
      <c r="M13" s="43"/>
    </row>
    <row r="14" spans="1:18" ht="4.9000000000000004" customHeight="1">
      <c r="A14" s="1"/>
      <c r="B14" s="54"/>
      <c r="C14" s="57"/>
      <c r="D14" s="20"/>
      <c r="E14" s="132"/>
      <c r="F14" s="132"/>
      <c r="G14" s="133"/>
      <c r="H14" s="134"/>
      <c r="I14" s="135"/>
      <c r="J14" s="132"/>
      <c r="K14" s="132"/>
      <c r="L14" s="12"/>
      <c r="M14" s="2"/>
    </row>
    <row r="15" spans="1:18">
      <c r="A15" s="1"/>
      <c r="B15" s="54"/>
      <c r="C15" s="225" t="s">
        <v>9</v>
      </c>
      <c r="D15" s="225"/>
      <c r="E15" s="136">
        <f>SUM(F16:F21)</f>
        <v>16533138.66</v>
      </c>
      <c r="F15" s="137"/>
      <c r="G15" s="133"/>
      <c r="H15" s="227" t="s">
        <v>10</v>
      </c>
      <c r="I15" s="227"/>
      <c r="J15" s="136">
        <f>SUM(K16:K19)</f>
        <v>5030127.7500000009</v>
      </c>
      <c r="K15" s="137"/>
      <c r="L15" s="12"/>
      <c r="M15" s="2"/>
      <c r="N15" t="s">
        <v>154</v>
      </c>
    </row>
    <row r="16" spans="1:18">
      <c r="A16" s="1"/>
      <c r="B16" s="54"/>
      <c r="C16" s="67" t="s">
        <v>133</v>
      </c>
      <c r="D16" s="169"/>
      <c r="E16" s="137"/>
      <c r="F16" s="198">
        <v>41926</v>
      </c>
      <c r="G16" s="133"/>
      <c r="H16" s="220" t="s">
        <v>127</v>
      </c>
      <c r="I16" s="220"/>
      <c r="J16" s="137"/>
      <c r="K16" s="137">
        <v>1141026.26</v>
      </c>
      <c r="L16" s="12"/>
      <c r="M16" s="2"/>
      <c r="N16" s="163">
        <v>463633.81</v>
      </c>
      <c r="O16" t="s">
        <v>155</v>
      </c>
      <c r="P16" s="164">
        <v>5087537.8899999997</v>
      </c>
      <c r="Q16" s="164">
        <v>2267050.94</v>
      </c>
      <c r="R16" s="164">
        <f>+Q16+Q17</f>
        <v>2379443.94</v>
      </c>
    </row>
    <row r="17" spans="1:20" ht="24">
      <c r="A17" s="1"/>
      <c r="B17" s="54"/>
      <c r="C17" s="67" t="s">
        <v>119</v>
      </c>
      <c r="D17" s="169"/>
      <c r="E17" s="137"/>
      <c r="F17" s="198">
        <v>13467911.609999999</v>
      </c>
      <c r="G17" s="133"/>
      <c r="H17" s="220" t="s">
        <v>128</v>
      </c>
      <c r="I17" s="220"/>
      <c r="J17" s="137"/>
      <c r="K17" s="201">
        <f>3768199.43+[1]Hoja1!$K$22261</f>
        <v>3794555.6300000004</v>
      </c>
      <c r="L17" s="12"/>
      <c r="M17" s="2"/>
      <c r="N17" s="163">
        <v>238750.54</v>
      </c>
      <c r="O17" t="s">
        <v>156</v>
      </c>
      <c r="P17" s="163">
        <v>0</v>
      </c>
      <c r="Q17">
        <v>112393</v>
      </c>
      <c r="R17" s="164" t="s">
        <v>164</v>
      </c>
    </row>
    <row r="18" spans="1:20">
      <c r="A18" s="1"/>
      <c r="B18" s="54"/>
      <c r="C18" s="67"/>
      <c r="D18" s="193"/>
      <c r="E18" s="137"/>
      <c r="F18" s="137"/>
      <c r="G18" s="133"/>
      <c r="H18" s="220" t="s">
        <v>153</v>
      </c>
      <c r="I18" s="220"/>
      <c r="J18" s="137"/>
      <c r="K18" s="137">
        <v>94545.86</v>
      </c>
      <c r="L18" s="12"/>
      <c r="M18" s="2"/>
      <c r="N18" s="163">
        <v>19699.93</v>
      </c>
      <c r="O18" t="s">
        <v>157</v>
      </c>
      <c r="P18" s="163">
        <v>260280.71</v>
      </c>
    </row>
    <row r="19" spans="1:20">
      <c r="A19" s="1"/>
      <c r="B19" s="54"/>
      <c r="C19" s="228" t="s">
        <v>120</v>
      </c>
      <c r="D19" s="228"/>
      <c r="E19" s="137"/>
      <c r="F19" s="155">
        <v>3008270.32</v>
      </c>
      <c r="G19" s="133"/>
      <c r="H19" s="220" t="s">
        <v>129</v>
      </c>
      <c r="I19" s="220"/>
      <c r="J19" s="137"/>
      <c r="K19" s="137"/>
      <c r="L19" s="12"/>
      <c r="M19" s="154"/>
      <c r="N19" s="163">
        <v>12302.97</v>
      </c>
      <c r="O19" t="s">
        <v>158</v>
      </c>
      <c r="P19" s="163">
        <v>0</v>
      </c>
      <c r="Q19" s="164"/>
    </row>
    <row r="20" spans="1:20">
      <c r="A20" s="1"/>
      <c r="B20" s="54"/>
      <c r="C20" s="228" t="s">
        <v>139</v>
      </c>
      <c r="D20" s="228"/>
      <c r="E20" s="137"/>
      <c r="F20" s="137">
        <v>15030.73</v>
      </c>
      <c r="G20" s="133"/>
      <c r="H20" s="227" t="s">
        <v>12</v>
      </c>
      <c r="I20" s="227"/>
      <c r="J20" s="159">
        <f>SUM(K21:K22)</f>
        <v>1608080.51</v>
      </c>
      <c r="K20" s="137"/>
      <c r="L20" s="12"/>
      <c r="M20" s="2"/>
      <c r="N20" s="163">
        <v>1841104.37</v>
      </c>
      <c r="O20" t="s">
        <v>159</v>
      </c>
      <c r="P20" s="163">
        <v>84874.16</v>
      </c>
      <c r="Q20" t="s">
        <v>165</v>
      </c>
      <c r="R20" s="164"/>
    </row>
    <row r="21" spans="1:20">
      <c r="A21" s="1"/>
      <c r="B21" s="54"/>
      <c r="C21" s="228" t="s">
        <v>134</v>
      </c>
      <c r="D21" s="228"/>
      <c r="E21" s="137"/>
      <c r="F21" s="155">
        <v>0</v>
      </c>
      <c r="G21" s="133"/>
      <c r="H21" s="220" t="s">
        <v>130</v>
      </c>
      <c r="I21" s="220"/>
      <c r="J21" s="137"/>
      <c r="K21" s="155">
        <v>0</v>
      </c>
      <c r="L21" s="12"/>
      <c r="M21" s="2"/>
      <c r="N21" s="163">
        <f>1682702.47+723911.04</f>
        <v>2406613.5099999998</v>
      </c>
      <c r="O21" t="s">
        <v>160</v>
      </c>
      <c r="P21" s="163">
        <v>0</v>
      </c>
    </row>
    <row r="22" spans="1:20">
      <c r="A22" s="1"/>
      <c r="B22" s="54"/>
      <c r="C22" s="225" t="s">
        <v>11</v>
      </c>
      <c r="D22" s="225"/>
      <c r="E22" s="136">
        <f>SUM(F23:F26)</f>
        <v>539661.61</v>
      </c>
      <c r="F22" s="137"/>
      <c r="G22" s="133"/>
      <c r="H22" s="220" t="s">
        <v>131</v>
      </c>
      <c r="I22" s="220"/>
      <c r="J22" s="137"/>
      <c r="K22" s="155">
        <v>1608080.51</v>
      </c>
      <c r="L22" s="12"/>
      <c r="M22" s="2"/>
      <c r="N22" s="163">
        <v>0.1</v>
      </c>
      <c r="O22" t="s">
        <v>161</v>
      </c>
      <c r="P22" s="163">
        <f>SUM(P17:P21)</f>
        <v>345154.87</v>
      </c>
      <c r="Q22" s="164">
        <v>2047500.11</v>
      </c>
      <c r="R22" s="164">
        <f>+P20</f>
        <v>84874.16</v>
      </c>
      <c r="S22" s="164">
        <v>9436.25</v>
      </c>
      <c r="T22" s="164">
        <f>+Q22-R22+S22</f>
        <v>1972062.2000000002</v>
      </c>
    </row>
    <row r="23" spans="1:20">
      <c r="A23" s="1"/>
      <c r="B23" s="54"/>
      <c r="C23" s="228" t="s">
        <v>152</v>
      </c>
      <c r="D23" s="228"/>
      <c r="E23" s="137"/>
      <c r="F23" s="137">
        <f>+P28</f>
        <v>0</v>
      </c>
      <c r="G23" s="133"/>
      <c r="H23" s="227"/>
      <c r="I23" s="227"/>
      <c r="J23" s="155"/>
      <c r="K23" s="137"/>
      <c r="L23" s="12"/>
      <c r="M23" s="194"/>
      <c r="N23" s="163">
        <v>9436.25</v>
      </c>
      <c r="R23" s="164">
        <f>+Q22-R22</f>
        <v>1962625.9500000002</v>
      </c>
    </row>
    <row r="24" spans="1:20">
      <c r="A24" s="1"/>
      <c r="B24" s="54"/>
      <c r="C24" s="228" t="s">
        <v>140</v>
      </c>
      <c r="D24" s="228"/>
      <c r="E24" s="137"/>
      <c r="F24" s="137">
        <v>362389.11</v>
      </c>
      <c r="G24" s="133"/>
      <c r="H24" s="227" t="s">
        <v>14</v>
      </c>
      <c r="I24" s="227"/>
      <c r="J24" s="155">
        <v>0</v>
      </c>
      <c r="K24" s="137"/>
      <c r="L24" s="12"/>
      <c r="M24" s="2"/>
      <c r="N24" s="163">
        <f>SUM(N16:N23)</f>
        <v>4991541.4799999995</v>
      </c>
    </row>
    <row r="25" spans="1:20">
      <c r="A25" s="1"/>
      <c r="B25" s="54"/>
      <c r="C25" s="228" t="s">
        <v>141</v>
      </c>
      <c r="D25" s="228"/>
      <c r="E25" s="137"/>
      <c r="F25" s="155">
        <v>177272.21</v>
      </c>
      <c r="G25" s="133"/>
      <c r="H25" s="227" t="s">
        <v>15</v>
      </c>
      <c r="I25" s="227"/>
      <c r="J25" s="155">
        <v>0</v>
      </c>
      <c r="K25" s="137"/>
      <c r="L25" s="12"/>
      <c r="M25" s="2"/>
      <c r="N25" t="s">
        <v>162</v>
      </c>
      <c r="P25" t="s">
        <v>163</v>
      </c>
    </row>
    <row r="26" spans="1:20" ht="24.6" customHeight="1">
      <c r="A26" s="1"/>
      <c r="B26" s="54"/>
      <c r="C26" s="228" t="s">
        <v>142</v>
      </c>
      <c r="D26" s="228"/>
      <c r="E26" s="137"/>
      <c r="F26" s="137">
        <v>0.28999999999999998</v>
      </c>
      <c r="G26" s="133"/>
      <c r="H26" s="227" t="s">
        <v>16</v>
      </c>
      <c r="I26" s="227"/>
      <c r="J26" s="155">
        <v>0</v>
      </c>
      <c r="K26" s="137"/>
      <c r="L26" s="12"/>
      <c r="M26" s="2"/>
      <c r="N26" s="163"/>
      <c r="O26" s="163"/>
      <c r="P26" s="163"/>
      <c r="Q26" s="164"/>
    </row>
    <row r="27" spans="1:20" ht="27" customHeight="1">
      <c r="A27" s="1"/>
      <c r="B27" s="54"/>
      <c r="C27" s="244" t="s">
        <v>13</v>
      </c>
      <c r="D27" s="244"/>
      <c r="E27" s="136">
        <f>SUM(F28:F30)</f>
        <v>83873.53</v>
      </c>
      <c r="F27" s="137"/>
      <c r="G27" s="133"/>
      <c r="H27" s="227" t="s">
        <v>17</v>
      </c>
      <c r="I27" s="227"/>
      <c r="J27" s="155">
        <v>0</v>
      </c>
      <c r="K27" s="137"/>
      <c r="L27" s="12"/>
      <c r="M27" s="2"/>
      <c r="N27" s="163"/>
      <c r="O27" s="163"/>
      <c r="P27" s="163"/>
      <c r="Q27" s="164"/>
    </row>
    <row r="28" spans="1:20" ht="23.45" customHeight="1">
      <c r="A28" s="1"/>
      <c r="B28" s="54"/>
      <c r="C28" s="228" t="s">
        <v>136</v>
      </c>
      <c r="D28" s="228"/>
      <c r="E28" s="137"/>
      <c r="F28" s="155">
        <v>43673.53</v>
      </c>
      <c r="G28" s="133"/>
      <c r="H28" s="227" t="s">
        <v>18</v>
      </c>
      <c r="I28" s="227"/>
      <c r="J28" s="155">
        <v>0</v>
      </c>
      <c r="K28" s="137"/>
      <c r="L28" s="12"/>
      <c r="M28" s="2"/>
      <c r="N28" s="163"/>
      <c r="O28" s="163"/>
      <c r="P28" s="163"/>
    </row>
    <row r="29" spans="1:20" ht="22.9" customHeight="1">
      <c r="A29" s="1"/>
      <c r="B29" s="54"/>
      <c r="C29" s="228" t="s">
        <v>137</v>
      </c>
      <c r="D29" s="228"/>
      <c r="E29" s="137"/>
      <c r="F29" s="155">
        <v>0</v>
      </c>
      <c r="G29" s="133"/>
      <c r="H29" s="227" t="s">
        <v>19</v>
      </c>
      <c r="I29" s="227"/>
      <c r="J29" s="159">
        <f>+K30</f>
        <v>450232.64</v>
      </c>
      <c r="K29" s="137"/>
      <c r="L29" s="12"/>
      <c r="M29" s="2"/>
      <c r="N29" s="163"/>
      <c r="O29" s="163"/>
      <c r="P29" s="163"/>
    </row>
    <row r="30" spans="1:20">
      <c r="A30" s="1"/>
      <c r="B30" s="54"/>
      <c r="C30" s="228" t="s">
        <v>138</v>
      </c>
      <c r="D30" s="228"/>
      <c r="E30" s="137"/>
      <c r="F30" s="155">
        <v>40200</v>
      </c>
      <c r="G30" s="133"/>
      <c r="H30" s="220" t="s">
        <v>132</v>
      </c>
      <c r="I30" s="220"/>
      <c r="J30" s="136"/>
      <c r="K30" s="155">
        <v>450232.64</v>
      </c>
      <c r="L30" s="12"/>
    </row>
    <row r="31" spans="1:20" s="44" customFormat="1" ht="4.1500000000000004" customHeight="1">
      <c r="A31" s="42"/>
      <c r="B31" s="54"/>
      <c r="C31" s="230"/>
      <c r="D31" s="230"/>
      <c r="E31" s="137"/>
      <c r="F31" s="137"/>
      <c r="G31" s="133"/>
      <c r="H31" s="170"/>
      <c r="I31" s="170"/>
      <c r="J31" s="136"/>
      <c r="K31" s="137"/>
      <c r="L31" s="12"/>
      <c r="M31" s="2"/>
      <c r="N31" s="164"/>
      <c r="O31"/>
      <c r="P31" s="164"/>
      <c r="Q31"/>
      <c r="R31"/>
    </row>
    <row r="32" spans="1:20">
      <c r="A32" s="1"/>
      <c r="B32" s="54"/>
      <c r="C32" s="225" t="s">
        <v>135</v>
      </c>
      <c r="D32" s="225"/>
      <c r="E32" s="159">
        <v>0</v>
      </c>
      <c r="F32" s="137"/>
      <c r="G32" s="133"/>
      <c r="H32" s="170"/>
      <c r="I32" s="170"/>
      <c r="J32" s="136"/>
      <c r="K32" s="137"/>
      <c r="L32" s="12"/>
      <c r="M32" s="2"/>
      <c r="N32" s="164"/>
      <c r="O32" s="163"/>
      <c r="P32" s="164"/>
      <c r="Q32" s="164"/>
      <c r="R32" s="44"/>
    </row>
    <row r="33" spans="1:18" s="41" customFormat="1">
      <c r="A33" s="39"/>
      <c r="B33" s="56"/>
      <c r="C33" s="226" t="s">
        <v>20</v>
      </c>
      <c r="D33" s="226"/>
      <c r="E33" s="130">
        <f>+E27+E22+E15</f>
        <v>17156673.800000001</v>
      </c>
      <c r="F33" s="130"/>
      <c r="G33" s="131"/>
      <c r="H33" s="222" t="s">
        <v>21</v>
      </c>
      <c r="I33" s="222"/>
      <c r="J33" s="130">
        <f>+J29+J20+J15</f>
        <v>7088440.9000000004</v>
      </c>
      <c r="K33" s="130"/>
      <c r="L33" s="50"/>
      <c r="M33" s="162"/>
      <c r="N33" s="164"/>
      <c r="O33"/>
      <c r="P33"/>
      <c r="Q33"/>
      <c r="R33"/>
    </row>
    <row r="34" spans="1:18" ht="8.4499999999999993" customHeight="1">
      <c r="A34" s="1"/>
      <c r="B34" s="58"/>
      <c r="C34" s="55"/>
      <c r="D34" s="171"/>
      <c r="E34" s="138"/>
      <c r="F34" s="138"/>
      <c r="G34" s="133"/>
      <c r="H34" s="139"/>
      <c r="I34" s="140"/>
      <c r="J34" s="132"/>
      <c r="K34" s="132"/>
      <c r="L34" s="12"/>
      <c r="N34" s="165"/>
      <c r="O34" s="41"/>
      <c r="P34" s="41"/>
      <c r="Q34" s="41"/>
      <c r="R34" s="41"/>
    </row>
    <row r="35" spans="1:18">
      <c r="A35" s="1"/>
      <c r="B35" s="59"/>
      <c r="C35" s="231" t="s">
        <v>22</v>
      </c>
      <c r="D35" s="231"/>
      <c r="E35" s="141"/>
      <c r="F35" s="141"/>
      <c r="G35" s="142"/>
      <c r="H35" s="232" t="s">
        <v>23</v>
      </c>
      <c r="I35" s="232"/>
      <c r="J35" s="141"/>
      <c r="K35" s="141"/>
      <c r="L35" s="40"/>
      <c r="M35" s="195"/>
    </row>
    <row r="36" spans="1:18" ht="6" customHeight="1">
      <c r="A36" s="1"/>
      <c r="B36" s="54"/>
      <c r="C36" s="60"/>
      <c r="D36" s="21"/>
      <c r="E36" s="132"/>
      <c r="F36" s="132"/>
      <c r="G36" s="133"/>
      <c r="H36" s="143"/>
      <c r="I36" s="140"/>
      <c r="J36" s="132"/>
      <c r="K36" s="132"/>
      <c r="L36" s="12"/>
      <c r="M36" s="2"/>
    </row>
    <row r="37" spans="1:18">
      <c r="A37" s="1"/>
      <c r="B37" s="54"/>
      <c r="C37" s="225" t="s">
        <v>24</v>
      </c>
      <c r="D37" s="225"/>
      <c r="E37" s="159">
        <v>0</v>
      </c>
      <c r="F37" s="137"/>
      <c r="G37" s="133"/>
      <c r="H37" s="227" t="s">
        <v>25</v>
      </c>
      <c r="I37" s="227"/>
      <c r="J37" s="155">
        <v>0</v>
      </c>
      <c r="K37" s="137"/>
      <c r="L37" s="12"/>
      <c r="M37" s="195"/>
      <c r="O37" s="163"/>
      <c r="P37" s="163"/>
      <c r="Q37" s="164"/>
    </row>
    <row r="38" spans="1:18">
      <c r="A38" s="1"/>
      <c r="B38" s="54"/>
      <c r="C38" s="225" t="s">
        <v>26</v>
      </c>
      <c r="D38" s="225"/>
      <c r="E38" s="159">
        <v>0</v>
      </c>
      <c r="F38" s="137"/>
      <c r="G38" s="133"/>
      <c r="H38" s="227" t="s">
        <v>27</v>
      </c>
      <c r="I38" s="227"/>
      <c r="J38" s="155">
        <v>0</v>
      </c>
      <c r="K38" s="137"/>
      <c r="L38" s="12"/>
      <c r="M38" s="195"/>
      <c r="O38" s="163"/>
      <c r="P38" s="163"/>
      <c r="Q38" s="197"/>
    </row>
    <row r="39" spans="1:18" ht="22.15" customHeight="1">
      <c r="A39" s="1"/>
      <c r="B39" s="54"/>
      <c r="C39" s="225" t="s">
        <v>28</v>
      </c>
      <c r="D39" s="225"/>
      <c r="E39" s="136">
        <f>SUM(F40:F41)</f>
        <v>1835735.59</v>
      </c>
      <c r="F39" s="136"/>
      <c r="G39" s="133"/>
      <c r="H39" s="227" t="s">
        <v>29</v>
      </c>
      <c r="I39" s="227"/>
      <c r="J39" s="155">
        <v>0</v>
      </c>
      <c r="K39" s="137"/>
      <c r="L39" s="12"/>
      <c r="M39" s="2"/>
      <c r="N39" s="196"/>
      <c r="O39" s="163"/>
      <c r="P39" s="163"/>
    </row>
    <row r="40" spans="1:18">
      <c r="A40" s="1"/>
      <c r="B40" s="54"/>
      <c r="C40" s="228" t="s">
        <v>121</v>
      </c>
      <c r="D40" s="228"/>
      <c r="E40" s="137"/>
      <c r="F40" s="137">
        <v>400000</v>
      </c>
      <c r="G40" s="133"/>
      <c r="H40" s="227" t="s">
        <v>31</v>
      </c>
      <c r="I40" s="227"/>
      <c r="J40" s="155">
        <v>0</v>
      </c>
      <c r="K40" s="137"/>
      <c r="L40" s="12"/>
      <c r="M40" s="2"/>
      <c r="O40" s="163"/>
      <c r="P40" s="163"/>
    </row>
    <row r="41" spans="1:18">
      <c r="A41" s="1"/>
      <c r="B41" s="54"/>
      <c r="C41" s="228" t="s">
        <v>122</v>
      </c>
      <c r="D41" s="228"/>
      <c r="E41" s="137"/>
      <c r="F41" s="137">
        <v>1435735.59</v>
      </c>
      <c r="G41" s="133"/>
      <c r="H41" s="227" t="s">
        <v>33</v>
      </c>
      <c r="I41" s="227"/>
      <c r="J41" s="155">
        <v>0</v>
      </c>
      <c r="K41" s="137"/>
      <c r="L41" s="12"/>
      <c r="M41" s="2"/>
      <c r="O41" s="164"/>
      <c r="P41" s="163"/>
      <c r="Q41" s="163"/>
    </row>
    <row r="42" spans="1:18">
      <c r="A42" s="1"/>
      <c r="B42" s="54"/>
      <c r="C42" s="225" t="s">
        <v>30</v>
      </c>
      <c r="D42" s="225"/>
      <c r="E42" s="136">
        <f>SUM(F43:F46)</f>
        <v>49949549.540000007</v>
      </c>
      <c r="F42" s="137"/>
      <c r="G42" s="133"/>
      <c r="H42" s="227" t="s">
        <v>35</v>
      </c>
      <c r="I42" s="227"/>
      <c r="J42" s="155">
        <v>0</v>
      </c>
      <c r="K42" s="137"/>
      <c r="L42" s="12"/>
      <c r="M42" s="2"/>
      <c r="O42" s="164"/>
      <c r="P42" s="164"/>
      <c r="Q42" s="164"/>
    </row>
    <row r="43" spans="1:18">
      <c r="A43" s="1"/>
      <c r="B43" s="54"/>
      <c r="C43" s="228" t="s">
        <v>123</v>
      </c>
      <c r="D43" s="228"/>
      <c r="E43" s="137"/>
      <c r="F43" s="137">
        <v>35312741.009999998</v>
      </c>
      <c r="G43" s="133"/>
      <c r="H43" s="140"/>
      <c r="I43" s="140"/>
      <c r="J43" s="137"/>
      <c r="K43" s="137"/>
      <c r="L43" s="12"/>
      <c r="M43" s="154"/>
      <c r="N43" s="164"/>
      <c r="P43" s="164"/>
    </row>
    <row r="44" spans="1:18">
      <c r="A44" s="1"/>
      <c r="B44" s="54"/>
      <c r="C44" s="228" t="s">
        <v>124</v>
      </c>
      <c r="D44" s="228"/>
      <c r="E44" s="137"/>
      <c r="F44" s="137">
        <v>2451087.7000000002</v>
      </c>
      <c r="G44" s="133"/>
      <c r="H44" s="140"/>
      <c r="I44" s="140"/>
      <c r="J44" s="137"/>
      <c r="K44" s="137"/>
      <c r="L44" s="12"/>
      <c r="M44" s="2"/>
    </row>
    <row r="45" spans="1:18">
      <c r="A45" s="1"/>
      <c r="B45" s="54"/>
      <c r="C45" s="228" t="s">
        <v>125</v>
      </c>
      <c r="D45" s="228"/>
      <c r="E45" s="137"/>
      <c r="F45" s="137">
        <v>9834911.9100000001</v>
      </c>
      <c r="G45" s="133"/>
      <c r="H45" s="140"/>
      <c r="I45" s="140"/>
      <c r="J45" s="137"/>
      <c r="K45" s="137"/>
      <c r="L45" s="12"/>
      <c r="M45" s="2"/>
      <c r="N45" s="197"/>
    </row>
    <row r="46" spans="1:18">
      <c r="A46" s="1"/>
      <c r="B46" s="54"/>
      <c r="C46" s="228" t="s">
        <v>126</v>
      </c>
      <c r="D46" s="228"/>
      <c r="E46" s="137"/>
      <c r="F46" s="137">
        <v>2350808.92</v>
      </c>
      <c r="G46" s="133"/>
      <c r="H46" s="140"/>
      <c r="I46" s="140"/>
      <c r="J46" s="137"/>
      <c r="K46" s="137"/>
      <c r="L46" s="12"/>
      <c r="M46" s="2"/>
    </row>
    <row r="47" spans="1:18">
      <c r="A47" s="1"/>
      <c r="B47" s="54"/>
      <c r="C47" s="225" t="s">
        <v>32</v>
      </c>
      <c r="D47" s="225"/>
      <c r="E47" s="159">
        <v>0</v>
      </c>
      <c r="F47" s="137"/>
      <c r="G47" s="133"/>
      <c r="H47" s="140"/>
      <c r="I47" s="140"/>
      <c r="J47" s="137"/>
      <c r="K47" s="137"/>
      <c r="L47" s="12"/>
      <c r="M47" s="2"/>
    </row>
    <row r="48" spans="1:18">
      <c r="A48" s="1"/>
      <c r="B48" s="183"/>
      <c r="C48" s="229" t="s">
        <v>34</v>
      </c>
      <c r="D48" s="229"/>
      <c r="E48" s="184">
        <v>0</v>
      </c>
      <c r="F48" s="185"/>
      <c r="G48" s="186"/>
      <c r="H48" s="187"/>
      <c r="I48" s="187"/>
      <c r="J48" s="185"/>
      <c r="K48" s="185"/>
      <c r="L48" s="23"/>
      <c r="M48" s="2"/>
    </row>
    <row r="49" spans="1:18">
      <c r="A49" s="1"/>
      <c r="B49" s="54"/>
      <c r="C49" s="225" t="s">
        <v>36</v>
      </c>
      <c r="D49" s="225"/>
      <c r="E49" s="159">
        <v>0</v>
      </c>
      <c r="F49" s="137"/>
      <c r="G49" s="133"/>
      <c r="H49" s="140"/>
      <c r="I49" s="140"/>
      <c r="J49" s="137"/>
      <c r="K49" s="137"/>
      <c r="L49" s="12"/>
      <c r="M49" s="2"/>
    </row>
    <row r="50" spans="1:18">
      <c r="A50" s="1"/>
      <c r="B50" s="54"/>
      <c r="C50" s="225" t="s">
        <v>37</v>
      </c>
      <c r="D50" s="225"/>
      <c r="E50" s="159">
        <v>0</v>
      </c>
      <c r="F50" s="137"/>
      <c r="G50" s="133"/>
      <c r="H50" s="140"/>
      <c r="I50" s="140"/>
      <c r="J50" s="137"/>
      <c r="K50" s="137"/>
      <c r="L50" s="12"/>
      <c r="M50" s="2"/>
    </row>
    <row r="51" spans="1:18" s="44" customFormat="1">
      <c r="A51" s="42"/>
      <c r="B51" s="54"/>
      <c r="C51" s="225" t="s">
        <v>39</v>
      </c>
      <c r="D51" s="225"/>
      <c r="E51" s="159">
        <v>0</v>
      </c>
      <c r="F51" s="137"/>
      <c r="G51" s="133"/>
      <c r="H51" s="140"/>
      <c r="I51" s="140"/>
      <c r="J51" s="137"/>
      <c r="K51" s="137"/>
      <c r="L51" s="12"/>
      <c r="M51" s="2"/>
      <c r="N51"/>
      <c r="O51"/>
      <c r="P51"/>
      <c r="Q51"/>
      <c r="R51"/>
    </row>
    <row r="52" spans="1:18">
      <c r="A52" s="1"/>
      <c r="B52" s="54"/>
      <c r="C52" s="60"/>
      <c r="D52" s="22"/>
      <c r="E52" s="132"/>
      <c r="F52" s="132"/>
      <c r="G52" s="133"/>
      <c r="H52" s="140"/>
      <c r="I52" s="140"/>
      <c r="J52" s="137"/>
      <c r="K52" s="137"/>
      <c r="L52" s="12"/>
      <c r="M52" s="43"/>
      <c r="N52" s="44"/>
      <c r="O52" s="44"/>
      <c r="P52" s="44"/>
      <c r="Q52" s="44"/>
      <c r="R52" s="44"/>
    </row>
    <row r="53" spans="1:18" s="44" customFormat="1">
      <c r="A53" s="42"/>
      <c r="B53" s="56"/>
      <c r="C53" s="226" t="s">
        <v>41</v>
      </c>
      <c r="D53" s="226"/>
      <c r="E53" s="130">
        <f>SUM(E37:E52)</f>
        <v>51785285.13000001</v>
      </c>
      <c r="F53" s="130"/>
      <c r="G53" s="131"/>
      <c r="H53" s="222" t="s">
        <v>38</v>
      </c>
      <c r="I53" s="222"/>
      <c r="J53" s="158">
        <f>SUM(J37:J52)</f>
        <v>0</v>
      </c>
      <c r="K53" s="130"/>
      <c r="L53" s="50"/>
      <c r="M53" s="2"/>
      <c r="N53"/>
      <c r="O53"/>
      <c r="P53"/>
      <c r="Q53"/>
      <c r="R53"/>
    </row>
    <row r="54" spans="1:18">
      <c r="A54" s="1"/>
      <c r="B54" s="54"/>
      <c r="C54" s="60"/>
      <c r="D54" s="17"/>
      <c r="E54" s="132"/>
      <c r="F54" s="132"/>
      <c r="G54" s="133"/>
      <c r="H54" s="144"/>
      <c r="I54" s="145"/>
      <c r="J54" s="138"/>
      <c r="K54" s="138"/>
      <c r="L54" s="12"/>
      <c r="M54" s="43"/>
      <c r="N54" s="44"/>
      <c r="O54" s="44"/>
      <c r="P54" s="44"/>
      <c r="Q54" s="44"/>
      <c r="R54" s="44"/>
    </row>
    <row r="55" spans="1:18">
      <c r="A55" s="1"/>
      <c r="B55" s="56"/>
      <c r="C55" s="226" t="s">
        <v>43</v>
      </c>
      <c r="D55" s="226"/>
      <c r="E55" s="130">
        <f>E33+E53</f>
        <v>68941958.930000007</v>
      </c>
      <c r="F55" s="130"/>
      <c r="G55" s="131"/>
      <c r="H55" s="222" t="s">
        <v>40</v>
      </c>
      <c r="I55" s="222"/>
      <c r="J55" s="130">
        <f>J33+J53</f>
        <v>7088440.9000000004</v>
      </c>
      <c r="K55" s="130"/>
      <c r="L55" s="50"/>
      <c r="M55" s="154"/>
    </row>
    <row r="56" spans="1:18">
      <c r="A56" s="1"/>
      <c r="B56" s="54"/>
      <c r="C56" s="60"/>
      <c r="D56" s="21"/>
      <c r="E56" s="132"/>
      <c r="F56" s="132"/>
      <c r="G56" s="133"/>
      <c r="H56" s="144"/>
      <c r="I56" s="146"/>
      <c r="J56" s="138"/>
      <c r="K56" s="138"/>
      <c r="L56" s="12"/>
      <c r="M56" s="154"/>
    </row>
    <row r="57" spans="1:18">
      <c r="A57" s="1"/>
      <c r="B57" s="54"/>
      <c r="C57" s="60"/>
      <c r="D57" s="21"/>
      <c r="E57" s="132"/>
      <c r="F57" s="132"/>
      <c r="G57" s="133"/>
      <c r="H57" s="227" t="s">
        <v>42</v>
      </c>
      <c r="I57" s="227"/>
      <c r="J57" s="132"/>
      <c r="K57" s="132"/>
      <c r="L57" s="12"/>
      <c r="M57" s="2"/>
    </row>
    <row r="58" spans="1:18">
      <c r="A58" s="1"/>
      <c r="B58" s="54"/>
      <c r="C58" s="60"/>
      <c r="D58" s="21"/>
      <c r="E58" s="132"/>
      <c r="F58" s="132"/>
      <c r="G58" s="133"/>
      <c r="H58" s="144"/>
      <c r="I58" s="146"/>
      <c r="J58" s="132"/>
      <c r="K58" s="132"/>
      <c r="L58" s="12"/>
      <c r="M58" s="2"/>
    </row>
    <row r="59" spans="1:18">
      <c r="A59" s="1"/>
      <c r="B59" s="54"/>
      <c r="C59" s="60"/>
      <c r="D59" s="24"/>
      <c r="E59" s="147"/>
      <c r="F59" s="132"/>
      <c r="G59" s="133"/>
      <c r="H59" s="222" t="s">
        <v>44</v>
      </c>
      <c r="I59" s="222"/>
      <c r="J59" s="157">
        <f>SUM(K60:K62)</f>
        <v>0</v>
      </c>
      <c r="K59" s="148"/>
      <c r="L59" s="51"/>
      <c r="M59" s="2"/>
    </row>
    <row r="60" spans="1:18">
      <c r="A60" s="1"/>
      <c r="B60" s="54"/>
      <c r="C60" s="60"/>
      <c r="D60" s="24"/>
      <c r="E60" s="147"/>
      <c r="F60" s="132"/>
      <c r="G60" s="133"/>
      <c r="H60" s="220" t="s">
        <v>45</v>
      </c>
      <c r="I60" s="220"/>
      <c r="J60" s="137"/>
      <c r="K60" s="155">
        <v>0</v>
      </c>
      <c r="L60" s="12"/>
      <c r="M60" s="2"/>
    </row>
    <row r="61" spans="1:18">
      <c r="A61" s="1"/>
      <c r="B61" s="54"/>
      <c r="C61" s="60"/>
      <c r="D61" s="24"/>
      <c r="E61" s="147"/>
      <c r="F61" s="132"/>
      <c r="G61" s="133"/>
      <c r="H61" s="220" t="s">
        <v>46</v>
      </c>
      <c r="I61" s="220"/>
      <c r="J61" s="137"/>
      <c r="K61" s="155">
        <v>0</v>
      </c>
      <c r="L61" s="12"/>
      <c r="M61" s="2"/>
    </row>
    <row r="62" spans="1:18">
      <c r="A62" s="1"/>
      <c r="B62" s="54"/>
      <c r="C62" s="60"/>
      <c r="D62" s="24"/>
      <c r="E62" s="147"/>
      <c r="F62" s="132"/>
      <c r="G62" s="133"/>
      <c r="H62" s="220" t="s">
        <v>47</v>
      </c>
      <c r="I62" s="220"/>
      <c r="J62" s="137"/>
      <c r="K62" s="155">
        <v>0</v>
      </c>
      <c r="L62" s="12"/>
      <c r="M62" s="2"/>
    </row>
    <row r="63" spans="1:18">
      <c r="A63" s="1"/>
      <c r="B63" s="54"/>
      <c r="C63" s="60"/>
      <c r="D63" s="24"/>
      <c r="E63" s="147"/>
      <c r="F63" s="132"/>
      <c r="G63" s="133"/>
      <c r="H63" s="222" t="s">
        <v>48</v>
      </c>
      <c r="I63" s="222"/>
      <c r="J63" s="148">
        <f>SUM(K64:K68)</f>
        <v>61853518.030000031</v>
      </c>
      <c r="K63" s="148"/>
      <c r="L63" s="51"/>
      <c r="M63" s="2"/>
    </row>
    <row r="64" spans="1:18">
      <c r="A64" s="1"/>
      <c r="B64" s="54"/>
      <c r="C64" s="60"/>
      <c r="D64" s="21"/>
      <c r="E64" s="132"/>
      <c r="F64" s="132"/>
      <c r="G64" s="133"/>
      <c r="H64" s="220" t="s">
        <v>49</v>
      </c>
      <c r="I64" s="220"/>
      <c r="J64" s="137"/>
      <c r="K64" s="137">
        <f>+'I.b) IC EA (2)'!J60</f>
        <v>15628899.940000027</v>
      </c>
      <c r="L64" s="25"/>
      <c r="M64" s="154"/>
    </row>
    <row r="65" spans="1:17">
      <c r="A65" s="1"/>
      <c r="B65" s="54"/>
      <c r="C65" s="60"/>
      <c r="D65" s="21"/>
      <c r="E65" s="132"/>
      <c r="F65" s="132"/>
      <c r="G65" s="133"/>
      <c r="H65" s="220" t="s">
        <v>50</v>
      </c>
      <c r="I65" s="220"/>
      <c r="J65" s="137"/>
      <c r="K65" s="137">
        <f>46220414.21+4203.88</f>
        <v>46224618.090000004</v>
      </c>
      <c r="L65" s="12"/>
      <c r="M65" s="154"/>
      <c r="N65" s="164"/>
      <c r="O65" s="164"/>
    </row>
    <row r="66" spans="1:17">
      <c r="A66" s="1"/>
      <c r="B66" s="54"/>
      <c r="C66" s="60"/>
      <c r="D66" s="21"/>
      <c r="E66" s="132"/>
      <c r="F66" s="132"/>
      <c r="G66" s="133"/>
      <c r="H66" s="220" t="s">
        <v>51</v>
      </c>
      <c r="I66" s="220"/>
      <c r="J66" s="137"/>
      <c r="K66" s="155">
        <v>0</v>
      </c>
      <c r="L66" s="12"/>
      <c r="M66" s="2"/>
      <c r="N66" s="164"/>
      <c r="O66" s="164"/>
    </row>
    <row r="67" spans="1:17">
      <c r="A67" s="1"/>
      <c r="B67" s="54"/>
      <c r="C67" s="60"/>
      <c r="D67" s="21"/>
      <c r="E67" s="132"/>
      <c r="F67" s="132"/>
      <c r="G67" s="133"/>
      <c r="H67" s="220" t="s">
        <v>52</v>
      </c>
      <c r="I67" s="220"/>
      <c r="J67" s="137"/>
      <c r="K67" s="155">
        <v>0</v>
      </c>
      <c r="L67" s="12"/>
      <c r="M67" s="2"/>
    </row>
    <row r="68" spans="1:17">
      <c r="A68" s="1"/>
      <c r="B68" s="54"/>
      <c r="C68" s="60"/>
      <c r="D68" s="21"/>
      <c r="E68" s="132"/>
      <c r="F68" s="132"/>
      <c r="G68" s="133"/>
      <c r="H68" s="220" t="s">
        <v>53</v>
      </c>
      <c r="I68" s="220"/>
      <c r="J68" s="137"/>
      <c r="K68" s="155">
        <v>0</v>
      </c>
      <c r="L68" s="12"/>
      <c r="M68" s="2"/>
    </row>
    <row r="69" spans="1:17">
      <c r="A69" s="1"/>
      <c r="B69" s="54"/>
      <c r="C69" s="60"/>
      <c r="D69" s="21"/>
      <c r="E69" s="132"/>
      <c r="F69" s="132"/>
      <c r="G69" s="133"/>
      <c r="H69" s="221" t="s">
        <v>54</v>
      </c>
      <c r="I69" s="221"/>
      <c r="J69" s="156">
        <f>SUM(K70:K71)</f>
        <v>0</v>
      </c>
      <c r="K69" s="138"/>
      <c r="L69" s="12"/>
      <c r="M69" s="2"/>
    </row>
    <row r="70" spans="1:17">
      <c r="A70" s="1"/>
      <c r="B70" s="54"/>
      <c r="C70" s="60"/>
      <c r="D70" s="21"/>
      <c r="E70" s="132"/>
      <c r="F70" s="132"/>
      <c r="G70" s="133"/>
      <c r="H70" s="220" t="s">
        <v>55</v>
      </c>
      <c r="I70" s="220"/>
      <c r="J70" s="137"/>
      <c r="K70" s="155">
        <v>0</v>
      </c>
      <c r="L70" s="12"/>
      <c r="M70" s="2"/>
    </row>
    <row r="71" spans="1:17">
      <c r="A71" s="1"/>
      <c r="B71" s="54"/>
      <c r="C71" s="60"/>
      <c r="D71" s="21"/>
      <c r="E71" s="132"/>
      <c r="F71" s="132"/>
      <c r="G71" s="133"/>
      <c r="H71" s="220" t="s">
        <v>56</v>
      </c>
      <c r="I71" s="220"/>
      <c r="J71" s="137"/>
      <c r="K71" s="155">
        <v>0</v>
      </c>
      <c r="L71" s="12"/>
      <c r="M71" s="2"/>
    </row>
    <row r="72" spans="1:17">
      <c r="A72" s="1"/>
      <c r="B72" s="54"/>
      <c r="C72" s="60"/>
      <c r="D72" s="21"/>
      <c r="E72" s="132"/>
      <c r="F72" s="132"/>
      <c r="G72" s="133"/>
      <c r="H72" s="143"/>
      <c r="I72" s="149"/>
      <c r="J72" s="132"/>
      <c r="K72" s="132"/>
      <c r="L72" s="12"/>
      <c r="M72" s="2"/>
    </row>
    <row r="73" spans="1:17">
      <c r="A73" s="1"/>
      <c r="B73" s="54"/>
      <c r="C73" s="52"/>
      <c r="D73" s="45"/>
      <c r="E73" s="150"/>
      <c r="F73" s="150"/>
      <c r="G73" s="133"/>
      <c r="H73" s="222" t="s">
        <v>57</v>
      </c>
      <c r="I73" s="222"/>
      <c r="J73" s="148">
        <f>J59+J63+J69</f>
        <v>61853518.030000031</v>
      </c>
      <c r="K73" s="148"/>
      <c r="L73" s="51"/>
      <c r="M73" s="2"/>
    </row>
    <row r="74" spans="1:17">
      <c r="A74" s="1"/>
      <c r="B74" s="54"/>
      <c r="C74" s="29"/>
      <c r="D74" s="27"/>
      <c r="E74" s="28"/>
      <c r="F74" s="28"/>
      <c r="G74" s="149"/>
      <c r="H74" s="143"/>
      <c r="I74" s="132"/>
      <c r="J74" s="132"/>
      <c r="K74" s="132"/>
      <c r="L74" s="12"/>
      <c r="M74" s="154"/>
    </row>
    <row r="75" spans="1:17">
      <c r="A75" s="1"/>
      <c r="B75" s="61"/>
      <c r="C75" s="29"/>
      <c r="D75" s="26"/>
      <c r="E75" s="149"/>
      <c r="F75" s="149"/>
      <c r="G75" s="149"/>
      <c r="H75" s="222" t="s">
        <v>58</v>
      </c>
      <c r="I75" s="222"/>
      <c r="J75" s="148">
        <f>J73+J55</f>
        <v>68941958.930000037</v>
      </c>
      <c r="K75" s="148"/>
      <c r="L75" s="51"/>
      <c r="M75" s="154">
        <f>+J75-E55</f>
        <v>0</v>
      </c>
      <c r="N75" s="164">
        <f>+M75</f>
        <v>0</v>
      </c>
    </row>
    <row r="76" spans="1:17">
      <c r="A76" s="1"/>
      <c r="B76" s="68"/>
      <c r="C76" s="63"/>
      <c r="D76" s="69"/>
      <c r="E76" s="151"/>
      <c r="F76" s="151"/>
      <c r="G76" s="152"/>
      <c r="H76" s="153"/>
      <c r="I76" s="153"/>
      <c r="J76" s="153"/>
      <c r="K76" s="153"/>
      <c r="L76" s="23"/>
      <c r="M76" s="154"/>
    </row>
    <row r="77" spans="1:17">
      <c r="A77" s="1"/>
      <c r="B77" s="62" t="s">
        <v>59</v>
      </c>
      <c r="C77" s="29"/>
      <c r="D77" s="27"/>
      <c r="E77" s="28"/>
      <c r="F77" s="28"/>
      <c r="G77" s="28"/>
      <c r="H77" s="29"/>
      <c r="I77" s="30"/>
      <c r="J77" s="28"/>
      <c r="K77" s="28"/>
      <c r="L77" s="3"/>
      <c r="M77" s="191"/>
    </row>
    <row r="78" spans="1:17">
      <c r="A78" s="3"/>
      <c r="B78" s="52"/>
      <c r="C78" s="53"/>
      <c r="D78" s="31"/>
      <c r="E78" s="31"/>
      <c r="F78" s="28"/>
      <c r="G78" s="32"/>
      <c r="H78" s="31"/>
      <c r="I78" s="31"/>
      <c r="J78" s="16"/>
      <c r="K78" s="28"/>
      <c r="L78" s="3"/>
      <c r="M78" s="3"/>
    </row>
    <row r="79" spans="1:17" ht="33" customHeight="1">
      <c r="B79" s="223" t="s">
        <v>60</v>
      </c>
      <c r="C79" s="223"/>
      <c r="D79" s="223"/>
      <c r="E79" s="33"/>
      <c r="F79" s="32" t="s">
        <v>61</v>
      </c>
      <c r="G79" s="35"/>
      <c r="H79" s="32"/>
      <c r="I79" s="223" t="s">
        <v>151</v>
      </c>
      <c r="J79" s="223"/>
      <c r="K79" s="33"/>
      <c r="L79" s="33"/>
      <c r="M79" s="34"/>
      <c r="O79" s="33"/>
      <c r="P79" s="33"/>
      <c r="Q79" s="33"/>
    </row>
    <row r="80" spans="1:17" ht="27" customHeight="1">
      <c r="B80" s="219" t="s">
        <v>62</v>
      </c>
      <c r="C80" s="219"/>
      <c r="D80" s="219"/>
      <c r="E80" s="36"/>
      <c r="F80" s="35" t="s">
        <v>63</v>
      </c>
      <c r="G80" s="38"/>
      <c r="H80" s="35"/>
      <c r="I80" s="224" t="s">
        <v>168</v>
      </c>
      <c r="J80" s="224"/>
      <c r="K80" s="37"/>
      <c r="L80" s="37"/>
      <c r="O80" s="37"/>
      <c r="P80" s="37"/>
      <c r="Q80" s="37"/>
    </row>
    <row r="81" spans="2:13">
      <c r="B81" s="64"/>
      <c r="C81" s="64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2:13" ht="14.45" customHeight="1">
      <c r="B82" s="64"/>
      <c r="C82" s="64"/>
      <c r="D82" s="38"/>
      <c r="E82" s="38"/>
      <c r="F82" s="38"/>
      <c r="H82" s="38"/>
      <c r="I82" s="38"/>
      <c r="J82" s="38"/>
      <c r="K82" s="38"/>
      <c r="L82" s="38"/>
      <c r="M82" s="38"/>
    </row>
  </sheetData>
  <mergeCells count="95">
    <mergeCell ref="C23:D23"/>
    <mergeCell ref="H23:I23"/>
    <mergeCell ref="H20:I20"/>
    <mergeCell ref="C27:D27"/>
    <mergeCell ref="H24:I24"/>
    <mergeCell ref="B7:B8"/>
    <mergeCell ref="C7:D8"/>
    <mergeCell ref="G7:G8"/>
    <mergeCell ref="H7:I8"/>
    <mergeCell ref="C19:D19"/>
    <mergeCell ref="H16:I16"/>
    <mergeCell ref="H17:I17"/>
    <mergeCell ref="H19:I19"/>
    <mergeCell ref="C11:D11"/>
    <mergeCell ref="H11:I11"/>
    <mergeCell ref="C13:D13"/>
    <mergeCell ref="H13:I13"/>
    <mergeCell ref="C15:D15"/>
    <mergeCell ref="H15:I15"/>
    <mergeCell ref="E8:F8"/>
    <mergeCell ref="H18:I18"/>
    <mergeCell ref="H35:I35"/>
    <mergeCell ref="D1:J1"/>
    <mergeCell ref="D2:J2"/>
    <mergeCell ref="D3:J3"/>
    <mergeCell ref="D4:J4"/>
    <mergeCell ref="D5:J5"/>
    <mergeCell ref="J8:K8"/>
    <mergeCell ref="C32:D32"/>
    <mergeCell ref="C20:D20"/>
    <mergeCell ref="H21:I21"/>
    <mergeCell ref="H22:I22"/>
    <mergeCell ref="H30:I30"/>
    <mergeCell ref="C21:D21"/>
    <mergeCell ref="C24:D24"/>
    <mergeCell ref="C25:D25"/>
    <mergeCell ref="C22:D22"/>
    <mergeCell ref="C48:D48"/>
    <mergeCell ref="C28:D28"/>
    <mergeCell ref="H25:I25"/>
    <mergeCell ref="C26:D26"/>
    <mergeCell ref="C37:D37"/>
    <mergeCell ref="H37:I37"/>
    <mergeCell ref="C29:D29"/>
    <mergeCell ref="H26:I26"/>
    <mergeCell ref="C30:D30"/>
    <mergeCell ref="H27:I27"/>
    <mergeCell ref="C31:D31"/>
    <mergeCell ref="H28:I28"/>
    <mergeCell ref="H29:I29"/>
    <mergeCell ref="C33:D33"/>
    <mergeCell ref="H33:I33"/>
    <mergeCell ref="C35:D35"/>
    <mergeCell ref="C43:D43"/>
    <mergeCell ref="C44:D44"/>
    <mergeCell ref="C45:D45"/>
    <mergeCell ref="C46:D46"/>
    <mergeCell ref="C47:D47"/>
    <mergeCell ref="C38:D38"/>
    <mergeCell ref="H38:I38"/>
    <mergeCell ref="C39:D39"/>
    <mergeCell ref="H39:I39"/>
    <mergeCell ref="C42:D42"/>
    <mergeCell ref="H40:I40"/>
    <mergeCell ref="C40:D40"/>
    <mergeCell ref="C41:D41"/>
    <mergeCell ref="H41:I41"/>
    <mergeCell ref="H42:I42"/>
    <mergeCell ref="C49:D49"/>
    <mergeCell ref="H65:I65"/>
    <mergeCell ref="C51:D51"/>
    <mergeCell ref="H55:I55"/>
    <mergeCell ref="C53:D53"/>
    <mergeCell ref="H57:I57"/>
    <mergeCell ref="C55:D55"/>
    <mergeCell ref="H59:I59"/>
    <mergeCell ref="H60:I60"/>
    <mergeCell ref="H61:I61"/>
    <mergeCell ref="H62:I62"/>
    <mergeCell ref="H63:I63"/>
    <mergeCell ref="H64:I64"/>
    <mergeCell ref="C50:D50"/>
    <mergeCell ref="H53:I53"/>
    <mergeCell ref="B80:D80"/>
    <mergeCell ref="H66:I66"/>
    <mergeCell ref="H67:I67"/>
    <mergeCell ref="H68:I68"/>
    <mergeCell ref="H69:I69"/>
    <mergeCell ref="H70:I70"/>
    <mergeCell ref="H71:I71"/>
    <mergeCell ref="H73:I73"/>
    <mergeCell ref="H75:I75"/>
    <mergeCell ref="B79:D79"/>
    <mergeCell ref="I79:J79"/>
    <mergeCell ref="I80:J80"/>
  </mergeCells>
  <printOptions horizontalCentered="1"/>
  <pageMargins left="0.31496062992125984" right="0.31496062992125984" top="0.35433070866141736" bottom="0.35433070866141736" header="0.31496062992125984" footer="0.31496062992125984"/>
  <pageSetup scale="83" orientation="landscape" verticalDpi="597" r:id="rId1"/>
  <headerFooter scaleWithDoc="0" alignWithMargins="0"/>
  <rowBreaks count="1" manualBreakCount="1"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I.b) IC EA (2)</vt:lpstr>
      <vt:lpstr>I.a) IC ESF (2)</vt:lpstr>
      <vt:lpstr>'I.a) IC ESF (2)'!Área_de_impresión</vt:lpstr>
      <vt:lpstr>'I.b) IC EA (2)'!Área_de_impresión</vt:lpstr>
      <vt:lpstr>'I.a) IC ESF (2)'!Títulos_a_imprimir</vt:lpstr>
      <vt:lpstr>'I.b) IC EA (2)'!Títulos_a_imprimir</vt:lpstr>
    </vt:vector>
  </TitlesOfParts>
  <Company>IEEZ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</dc:creator>
  <cp:lastModifiedBy>Consejo</cp:lastModifiedBy>
  <cp:lastPrinted>2018-12-10T19:01:02Z</cp:lastPrinted>
  <dcterms:created xsi:type="dcterms:W3CDTF">2017-04-20T15:12:01Z</dcterms:created>
  <dcterms:modified xsi:type="dcterms:W3CDTF">2019-01-07T19:10:33Z</dcterms:modified>
</cp:coreProperties>
</file>